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vi\Documents\INFORMACIÓN PUBLICA - 16-04-2020\2021 Información www asotacgua com\12 DICIEMBRE\Numeral 8\"/>
    </mc:Choice>
  </mc:AlternateContent>
  <bookViews>
    <workbookView xWindow="0" yWindow="0" windowWidth="20490" windowHeight="730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8" i="1" l="1"/>
  <c r="M138" i="1"/>
  <c r="L138" i="1"/>
  <c r="K138" i="1"/>
  <c r="J138" i="1"/>
  <c r="I138" i="1"/>
  <c r="H138" i="1"/>
  <c r="G138" i="1"/>
  <c r="F138" i="1"/>
  <c r="E138" i="1"/>
  <c r="Q134" i="1"/>
  <c r="Q133" i="1"/>
  <c r="Q132" i="1"/>
  <c r="Q131" i="1"/>
  <c r="Q130" i="1"/>
  <c r="Q126" i="1"/>
  <c r="Q125" i="1"/>
  <c r="Q124" i="1"/>
  <c r="Q123" i="1"/>
  <c r="Q122" i="1"/>
  <c r="Q121" i="1"/>
  <c r="Q120" i="1"/>
  <c r="Q119" i="1"/>
  <c r="B113" i="1"/>
  <c r="B112" i="1"/>
  <c r="Q101" i="1"/>
  <c r="F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J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B59" i="1"/>
  <c r="B58" i="1"/>
  <c r="Q55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19" i="1"/>
  <c r="Q18" i="1"/>
  <c r="Q17" i="1"/>
  <c r="P17" i="1"/>
  <c r="Q16" i="1"/>
  <c r="Q15" i="1"/>
  <c r="Q14" i="1"/>
  <c r="Q13" i="1"/>
  <c r="Q12" i="1"/>
  <c r="Q11" i="1"/>
  <c r="Q10" i="1"/>
  <c r="O10" i="1"/>
  <c r="O138" i="1" s="1"/>
  <c r="P9" i="1"/>
  <c r="P138" i="1" s="1"/>
  <c r="Q9" i="1" l="1"/>
  <c r="Q138" i="1" s="1"/>
</calcChain>
</file>

<file path=xl/sharedStrings.xml><?xml version="1.0" encoding="utf-8"?>
<sst xmlns="http://schemas.openxmlformats.org/spreadsheetml/2006/main" count="233" uniqueCount="198">
  <si>
    <t>ASOCIACIÓN DEPORTIVA NACIONAL DE TIRO CON ARMAS DE CAZA</t>
  </si>
  <si>
    <t>ANEXO EJECUCIÓN PRESUPUESTARIA DEL 01 DE ENERO AL 31 DE DICIEMBRE DE 2021</t>
  </si>
  <si>
    <t>GRUPO</t>
  </si>
  <si>
    <t>RENGLÓN</t>
  </si>
  <si>
    <t>CONCEPTO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</si>
  <si>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</si>
  <si>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</si>
  <si>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</si>
  <si>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</si>
  <si>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</si>
  <si>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</si>
  <si>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</si>
  <si>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</si>
  <si>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</si>
  <si>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</si>
  <si>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</si>
  <si>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</si>
  <si>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</si>
  <si>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EJECUTADO</t>
  </si>
  <si>
    <t>0</t>
  </si>
  <si>
    <t>SERVICIOS PERSONALES.</t>
  </si>
  <si>
    <t>011</t>
  </si>
  <si>
    <t>Personal Permanente</t>
  </si>
  <si>
    <t>014</t>
  </si>
  <si>
    <t>Complemento Calidad Profesional al Personal Permanente</t>
  </si>
  <si>
    <t>015</t>
  </si>
  <si>
    <t>Complementos Específicos al Personal Permanente</t>
  </si>
  <si>
    <t>O29</t>
  </si>
  <si>
    <t>Otras remuneraciones de personal temporal</t>
  </si>
  <si>
    <t>035</t>
  </si>
  <si>
    <t>Retribuciones a Destajo</t>
  </si>
  <si>
    <t>041</t>
  </si>
  <si>
    <t>Servicios extraordinarios de personal permanente</t>
  </si>
  <si>
    <t>051</t>
  </si>
  <si>
    <t>Aporte patronal al IGSS</t>
  </si>
  <si>
    <t>052</t>
  </si>
  <si>
    <t>Aporte patronal al Intecap</t>
  </si>
  <si>
    <t>071</t>
  </si>
  <si>
    <t>Aguinaldo</t>
  </si>
  <si>
    <t>072</t>
  </si>
  <si>
    <t>Bonificación Anual (Bono 14)</t>
  </si>
  <si>
    <t>073</t>
  </si>
  <si>
    <t>Bono Vacacional</t>
  </si>
  <si>
    <t>SERVICIOS NO PERSONALES.</t>
  </si>
  <si>
    <t>111</t>
  </si>
  <si>
    <t>Energía Eléctrica</t>
  </si>
  <si>
    <t>113</t>
  </si>
  <si>
    <t>Telefonía</t>
  </si>
  <si>
    <t>114</t>
  </si>
  <si>
    <t>Correos y Telégrafos</t>
  </si>
  <si>
    <t>.</t>
  </si>
  <si>
    <t>121</t>
  </si>
  <si>
    <t>Divulgación e Información</t>
  </si>
  <si>
    <t>122</t>
  </si>
  <si>
    <t>Impresión, Encuadernación y Reproducción</t>
  </si>
  <si>
    <t>131</t>
  </si>
  <si>
    <t>Viáticos en el Exterior</t>
  </si>
  <si>
    <t>135</t>
  </si>
  <si>
    <t>Otros Viáticos y Gastos Conexos</t>
  </si>
  <si>
    <t>141</t>
  </si>
  <si>
    <t>Transporte de Personas</t>
  </si>
  <si>
    <t>142</t>
  </si>
  <si>
    <t>Fletes</t>
  </si>
  <si>
    <t>143</t>
  </si>
  <si>
    <t>Almacenaje</t>
  </si>
  <si>
    <t>Arrendamiento de Edificios y Locales</t>
  </si>
  <si>
    <t>158</t>
  </si>
  <si>
    <t>Derechos Bienes Intangibles</t>
  </si>
  <si>
    <t>162</t>
  </si>
  <si>
    <t>Mantenimiento y Reparación de Equipo de Oficina</t>
  </si>
  <si>
    <t>164</t>
  </si>
  <si>
    <t>Mantenimiento y Reparación de Equipos Edu. y Recr.</t>
  </si>
  <si>
    <t>165</t>
  </si>
  <si>
    <t>Mantenimiento y Reparación de Medios de Transporte</t>
  </si>
  <si>
    <t>168</t>
  </si>
  <si>
    <t>Mantenimiento y Reparación de Equipo de Cómputo</t>
  </si>
  <si>
    <t>171</t>
  </si>
  <si>
    <t>Mantenimiento y Reparación de Edificios</t>
  </si>
  <si>
    <t>174</t>
  </si>
  <si>
    <t>Mantenimiento y Reparación de Instalaciones</t>
  </si>
  <si>
    <t>181</t>
  </si>
  <si>
    <t>Estudios, Invest. Proyectos Pre-Factibilidad y Fact.</t>
  </si>
  <si>
    <t>183</t>
  </si>
  <si>
    <t>Servicios Jurídicos</t>
  </si>
  <si>
    <t>184</t>
  </si>
  <si>
    <t>Servicios Económicos, Financieros, Contables y Auditoría</t>
  </si>
  <si>
    <t>185</t>
  </si>
  <si>
    <t>Servicios de Capacitación</t>
  </si>
  <si>
    <t>186</t>
  </si>
  <si>
    <t>Servicios de Informática y Sistemas Computarizados</t>
  </si>
  <si>
    <t>187</t>
  </si>
  <si>
    <t>Servicios por Actuaciones Artísticas y Deportivas</t>
  </si>
  <si>
    <t>188</t>
  </si>
  <si>
    <t>Servicios de Ingeniería, Arquitectura y Sup. de Obras</t>
  </si>
  <si>
    <t>189</t>
  </si>
  <si>
    <t>Otros Estudios y Servicios</t>
  </si>
  <si>
    <t>191</t>
  </si>
  <si>
    <t>Primas y Gastos de Seguros y Fianzas</t>
  </si>
  <si>
    <t>194</t>
  </si>
  <si>
    <t>Gastos Bancarios, Comisiones y Otros Gastos</t>
  </si>
  <si>
    <t>195</t>
  </si>
  <si>
    <t>Impuestos Derechos y Tasas</t>
  </si>
  <si>
    <t>196</t>
  </si>
  <si>
    <t>Servicios de Atención y Protocolo</t>
  </si>
  <si>
    <t>197</t>
  </si>
  <si>
    <t>Servicios de Vigilancia</t>
  </si>
  <si>
    <t>199</t>
  </si>
  <si>
    <t>Otros Servicios</t>
  </si>
  <si>
    <t>MATERIALES Y SUMINISTROS.</t>
  </si>
  <si>
    <t>211</t>
  </si>
  <si>
    <t>Alimentos para Personas</t>
  </si>
  <si>
    <t>Productos Agroforestales, Madera, Corcho y su Man</t>
  </si>
  <si>
    <t>Piedra, Arcilla y Arena</t>
  </si>
  <si>
    <t>Otros Minerales</t>
  </si>
  <si>
    <t>232</t>
  </si>
  <si>
    <t>Acabados Textiles</t>
  </si>
  <si>
    <t>233</t>
  </si>
  <si>
    <t>Prendas de Vestir</t>
  </si>
  <si>
    <t>241</t>
  </si>
  <si>
    <t>Papel de Escritorio</t>
  </si>
  <si>
    <t>243</t>
  </si>
  <si>
    <t>Productos de Papel o Cartón</t>
  </si>
  <si>
    <t>244</t>
  </si>
  <si>
    <t>Productos de Artes Gráficas</t>
  </si>
  <si>
    <t>245</t>
  </si>
  <si>
    <t>Libros Revistas y Periódicos</t>
  </si>
  <si>
    <t>253</t>
  </si>
  <si>
    <t>Llantas y Neumáticos</t>
  </si>
  <si>
    <t>254</t>
  </si>
  <si>
    <t>Artículos de Caucho</t>
  </si>
  <si>
    <t>261</t>
  </si>
  <si>
    <t>Elementos y Compuestos Químicos</t>
  </si>
  <si>
    <t>262</t>
  </si>
  <si>
    <t>Combustibles y Lubricantes</t>
  </si>
  <si>
    <t>266</t>
  </si>
  <si>
    <t>Productos Medicinales y Farmacéuticos</t>
  </si>
  <si>
    <t>267</t>
  </si>
  <si>
    <t>Tintes, Pinturas y Colorantes</t>
  </si>
  <si>
    <t>268</t>
  </si>
  <si>
    <t>Productos Plásticos, Nylon, Vinil y PVC</t>
  </si>
  <si>
    <t>269</t>
  </si>
  <si>
    <t>Otros Productos Químicos y Conexos</t>
  </si>
  <si>
    <t>271</t>
  </si>
  <si>
    <t>Productos de Arcilla</t>
  </si>
  <si>
    <t>Productos de Vidrio</t>
  </si>
  <si>
    <t>273</t>
  </si>
  <si>
    <t>Productos de Loza y Porcelana</t>
  </si>
  <si>
    <t>Cemento</t>
  </si>
  <si>
    <t>Productos de Cemento, Pómez, Asbesto y Yeso</t>
  </si>
  <si>
    <t>Otros Productos de Minerales no Metálicos</t>
  </si>
  <si>
    <t>Productos Siderúrgicos</t>
  </si>
  <si>
    <t>283</t>
  </si>
  <si>
    <t>Productos de Metal y sus Aleaciones</t>
  </si>
  <si>
    <t>284</t>
  </si>
  <si>
    <t>Estructuras Metálicas Acabadas</t>
  </si>
  <si>
    <t>285</t>
  </si>
  <si>
    <t>Materiales y Equipos Diversos (Munic)</t>
  </si>
  <si>
    <t>Herramientas Menores</t>
  </si>
  <si>
    <t>Otros Productos Metálicos</t>
  </si>
  <si>
    <t>291</t>
  </si>
  <si>
    <t>Útiles de Oficina</t>
  </si>
  <si>
    <t>292</t>
  </si>
  <si>
    <t>Productos Sanitarios, de Limpieza y de Uso Personal</t>
  </si>
  <si>
    <t>294</t>
  </si>
  <si>
    <t>Útiles Deportivos y Recreativos</t>
  </si>
  <si>
    <t>296</t>
  </si>
  <si>
    <t>Utiles de Cocina y Comedor</t>
  </si>
  <si>
    <t>297</t>
  </si>
  <si>
    <t>Mat., Prod. y Acc. Elé., Cab. Estruc. de Redes Inf. y Tel.</t>
  </si>
  <si>
    <t>298</t>
  </si>
  <si>
    <t>Accesorios y Repuestos en General</t>
  </si>
  <si>
    <t>299</t>
  </si>
  <si>
    <t>Otros Materiales y Suministros</t>
  </si>
  <si>
    <t>PROPIEDAD, PLANTA, EQUIPO E INTANGIBLES.</t>
  </si>
  <si>
    <t>322</t>
  </si>
  <si>
    <t>Mobiliario y Equipo de Oficina</t>
  </si>
  <si>
    <t>323</t>
  </si>
  <si>
    <t>Mobiliario y Equipo Médico-Sanitario y de Laboratorio</t>
  </si>
  <si>
    <t>324</t>
  </si>
  <si>
    <t>Equipo Educacional, Cultural y Recreativo (ESC</t>
  </si>
  <si>
    <t>326</t>
  </si>
  <si>
    <t>Equipo para Comunicaciones</t>
  </si>
  <si>
    <t>Equipo de Computo</t>
  </si>
  <si>
    <t>329</t>
  </si>
  <si>
    <t>Otras Maquinarias y Equipos</t>
  </si>
  <si>
    <t>332</t>
  </si>
  <si>
    <t>Construcciones de Bienes Nacionales de Uso no Común</t>
  </si>
  <si>
    <t>TRANSFERENCIAS CORRIENTES.</t>
  </si>
  <si>
    <t>413</t>
  </si>
  <si>
    <t>Indemnizaciones al Personal</t>
  </si>
  <si>
    <t>415</t>
  </si>
  <si>
    <t>Vacaciones Pagadas por Retiro</t>
  </si>
  <si>
    <t>419</t>
  </si>
  <si>
    <t>Otras Transferencias a Personas Individuales</t>
  </si>
  <si>
    <t>472</t>
  </si>
  <si>
    <t>Transferencias a Organismos e Instituciones Internacionales</t>
  </si>
  <si>
    <t>Transferencias a Organismos  Internacionales</t>
  </si>
  <si>
    <t>Guatemala,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</si>
</sst>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Latha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sz val="8"/>
      <name val="Latha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Latha"/>
      <family val="2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Fill="1"/>
    <xf numFmtId="164" fontId="2" fillId="0" borderId="0" xfId="2" applyNumberFormat="1" applyFont="1" applyFill="1"/>
    <xf numFmtId="0" fontId="3" fillId="0" borderId="0" xfId="0" applyFont="1" applyFill="1" applyAlignment="1"/>
    <xf numFmtId="43" fontId="4" fillId="0" borderId="0" xfId="1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164" fontId="5" fillId="0" borderId="0" xfId="2" applyNumberFormat="1" applyFont="1" applyFill="1"/>
    <xf numFmtId="0" fontId="3" fillId="0" borderId="0" xfId="0" applyFont="1" applyFill="1"/>
    <xf numFmtId="0" fontId="4" fillId="0" borderId="0" xfId="0" applyNumberFormat="1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49" fontId="7" fillId="0" borderId="2" xfId="2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49" fontId="7" fillId="0" borderId="2" xfId="2" applyNumberFormat="1" applyFont="1" applyFill="1" applyBorder="1" applyAlignment="1">
      <alignment horizontal="center" vertical="center"/>
    </xf>
    <xf numFmtId="0" fontId="4" fillId="0" borderId="3" xfId="1" quotePrefix="1" applyNumberFormat="1" applyFont="1" applyFill="1" applyBorder="1" applyAlignment="1">
      <alignment horizontal="center"/>
    </xf>
    <xf numFmtId="43" fontId="8" fillId="0" borderId="3" xfId="1" applyFont="1" applyFill="1" applyBorder="1"/>
    <xf numFmtId="0" fontId="4" fillId="0" borderId="3" xfId="1" applyNumberFormat="1" applyFont="1" applyFill="1" applyBorder="1"/>
    <xf numFmtId="0" fontId="8" fillId="0" borderId="3" xfId="1" quotePrefix="1" applyNumberFormat="1" applyFont="1" applyFill="1" applyBorder="1" applyAlignment="1">
      <alignment horizontal="center"/>
    </xf>
    <xf numFmtId="43" fontId="8" fillId="0" borderId="3" xfId="1" quotePrefix="1" applyFont="1" applyFill="1" applyBorder="1" applyAlignment="1">
      <alignment horizontal="center"/>
    </xf>
    <xf numFmtId="0" fontId="8" fillId="0" borderId="3" xfId="1" applyNumberFormat="1" applyFont="1" applyFill="1" applyBorder="1"/>
    <xf numFmtId="41" fontId="8" fillId="0" borderId="3" xfId="1" quotePrefix="1" applyNumberFormat="1" applyFont="1" applyFill="1" applyBorder="1" applyAlignment="1">
      <alignment horizontal="center"/>
    </xf>
    <xf numFmtId="43" fontId="3" fillId="0" borderId="0" xfId="1" applyFont="1" applyFill="1"/>
    <xf numFmtId="0" fontId="5" fillId="0" borderId="0" xfId="0" applyFont="1" applyFill="1"/>
    <xf numFmtId="43" fontId="9" fillId="0" borderId="0" xfId="1" applyFont="1" applyFill="1" applyAlignment="1">
      <alignment vertical="center"/>
    </xf>
    <xf numFmtId="0" fontId="4" fillId="0" borderId="3" xfId="1" applyNumberFormat="1" applyFont="1" applyFill="1" applyBorder="1" applyAlignment="1">
      <alignment vertical="center"/>
    </xf>
    <xf numFmtId="43" fontId="4" fillId="0" borderId="3" xfId="1" applyFont="1" applyFill="1" applyBorder="1" applyAlignment="1">
      <alignment horizontal="center" vertical="center"/>
    </xf>
    <xf numFmtId="43" fontId="4" fillId="0" borderId="3" xfId="1" applyFont="1" applyFill="1" applyBorder="1" applyAlignment="1">
      <alignment vertical="center"/>
    </xf>
    <xf numFmtId="164" fontId="10" fillId="0" borderId="0" xfId="2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8" fillId="0" borderId="3" xfId="1" applyNumberFormat="1" applyFont="1" applyFill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43" fontId="8" fillId="0" borderId="4" xfId="1" applyFont="1" applyFill="1" applyBorder="1"/>
    <xf numFmtId="0" fontId="4" fillId="0" borderId="3" xfId="1" applyNumberFormat="1" applyFont="1" applyFill="1" applyBorder="1" applyAlignment="1">
      <alignment horizontal="center"/>
    </xf>
    <xf numFmtId="0" fontId="8" fillId="0" borderId="3" xfId="1" quotePrefix="1" applyNumberFormat="1" applyFont="1" applyFill="1" applyBorder="1"/>
    <xf numFmtId="0" fontId="3" fillId="0" borderId="0" xfId="0" applyFont="1" applyFill="1" applyBorder="1"/>
    <xf numFmtId="0" fontId="8" fillId="0" borderId="0" xfId="1" applyNumberFormat="1" applyFont="1" applyFill="1" applyBorder="1"/>
    <xf numFmtId="0" fontId="8" fillId="0" borderId="0" xfId="1" applyNumberFormat="1" applyFont="1" applyFill="1" applyBorder="1" applyAlignment="1">
      <alignment horizontal="center"/>
    </xf>
    <xf numFmtId="43" fontId="8" fillId="0" borderId="0" xfId="1" applyFont="1" applyFill="1" applyBorder="1"/>
    <xf numFmtId="43" fontId="8" fillId="0" borderId="0" xfId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49" fontId="4" fillId="0" borderId="2" xfId="2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4" fillId="0" borderId="2" xfId="2" applyNumberFormat="1" applyFont="1" applyFill="1" applyBorder="1" applyAlignment="1">
      <alignment horizontal="center"/>
    </xf>
    <xf numFmtId="43" fontId="5" fillId="0" borderId="3" xfId="1" applyFont="1" applyFill="1" applyBorder="1"/>
    <xf numFmtId="0" fontId="8" fillId="0" borderId="6" xfId="1" applyNumberFormat="1" applyFont="1" applyFill="1" applyBorder="1"/>
    <xf numFmtId="43" fontId="8" fillId="0" borderId="6" xfId="1" applyFont="1" applyFill="1" applyBorder="1" applyAlignment="1">
      <alignment horizontal="center"/>
    </xf>
    <xf numFmtId="43" fontId="4" fillId="0" borderId="6" xfId="1" applyFont="1" applyFill="1" applyBorder="1"/>
    <xf numFmtId="43" fontId="4" fillId="0" borderId="7" xfId="1" applyFont="1" applyFill="1" applyBorder="1"/>
    <xf numFmtId="43" fontId="8" fillId="0" borderId="0" xfId="1" applyFont="1" applyFill="1"/>
    <xf numFmtId="43" fontId="8" fillId="0" borderId="8" xfId="1" applyFont="1" applyFill="1" applyBorder="1"/>
    <xf numFmtId="43" fontId="8" fillId="0" borderId="0" xfId="1" applyFont="1" applyFill="1" applyAlignment="1">
      <alignment horizontal="center"/>
    </xf>
    <xf numFmtId="43" fontId="5" fillId="0" borderId="9" xfId="1" applyFont="1" applyFill="1" applyBorder="1"/>
    <xf numFmtId="0" fontId="8" fillId="0" borderId="0" xfId="0" applyFont="1" applyFill="1"/>
    <xf numFmtId="43" fontId="5" fillId="0" borderId="0" xfId="1" applyFont="1" applyFill="1" applyBorder="1"/>
    <xf numFmtId="0" fontId="5" fillId="0" borderId="0" xfId="0" applyFont="1" applyFill="1" applyAlignment="1">
      <alignment horizontal="left"/>
    </xf>
    <xf numFmtId="49" fontId="7" fillId="0" borderId="1" xfId="2" applyNumberFormat="1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1"/>
  <sheetViews>
    <sheetView tabSelected="1" zoomScaleNormal="100" workbookViewId="0">
      <selection activeCell="F16" sqref="F16"/>
    </sheetView>
  </sheetViews>
  <sheetFormatPr baseColWidth="10" defaultColWidth="11.42578125" defaultRowHeight="11.25"/>
  <cols>
    <col min="1" max="1" width="0.85546875" style="1" customWidth="1"/>
    <col min="2" max="2" width="3.7109375" style="1" customWidth="1"/>
    <col min="3" max="3" width="6.5703125" style="1" customWidth="1"/>
    <col min="4" max="4" width="42.5703125" style="1" customWidth="1"/>
    <col min="5" max="10" width="11.7109375" style="1" customWidth="1"/>
    <col min="11" max="11" width="12.5703125" style="1" customWidth="1"/>
    <col min="12" max="16" width="11.7109375" style="1" customWidth="1"/>
    <col min="17" max="17" width="12.7109375" style="1" customWidth="1"/>
    <col min="18" max="19" width="11.42578125" style="2"/>
    <col min="20" max="16384" width="11.42578125" style="1"/>
  </cols>
  <sheetData>
    <row r="1" spans="1:17" ht="12" customHeight="1"/>
    <row r="2" spans="1:17" s="6" customFormat="1" ht="15" customHeight="1">
      <c r="A2" s="3"/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5"/>
    </row>
    <row r="3" spans="1:17" s="6" customFormat="1" ht="15" customHeight="1">
      <c r="A3" s="7"/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s="6" customFormat="1" ht="12" customHeight="1">
      <c r="A4" s="7"/>
      <c r="B4" s="5"/>
      <c r="C4" s="5"/>
      <c r="D4" s="8"/>
      <c r="E4" s="5"/>
      <c r="F4" s="5"/>
      <c r="G4" s="5"/>
      <c r="H4" s="5"/>
      <c r="I4" s="9"/>
      <c r="J4" s="9"/>
      <c r="K4" s="9"/>
      <c r="L4" s="5"/>
      <c r="M4" s="5"/>
      <c r="N4" s="5"/>
      <c r="O4" s="5"/>
      <c r="P4" s="5"/>
      <c r="Q4" s="5"/>
    </row>
    <row r="5" spans="1:17" s="2" customFormat="1" ht="15" customHeight="1">
      <c r="A5" s="10"/>
      <c r="B5" s="60" t="s">
        <v>2</v>
      </c>
      <c r="C5" s="62" t="s">
        <v>3</v>
      </c>
      <c r="D5" s="62" t="s">
        <v>4</v>
      </c>
      <c r="E5" s="60" t="s">
        <v>5</v>
      </c>
      <c r="F5" s="60" t="s">
        <v>6</v>
      </c>
      <c r="G5" s="60" t="s">
        <v>7</v>
      </c>
      <c r="H5" s="60" t="s">
        <v>8</v>
      </c>
      <c r="I5" s="60" t="s">
        <v>9</v>
      </c>
      <c r="J5" s="58" t="s">
        <v>10</v>
      </c>
      <c r="K5" s="58" t="s">
        <v>11</v>
      </c>
      <c r="L5" s="58" t="s">
        <v>12</v>
      </c>
      <c r="M5" s="58" t="s">
        <v>13</v>
      </c>
      <c r="N5" s="58" t="s">
        <v>14</v>
      </c>
      <c r="O5" s="60" t="s">
        <v>15</v>
      </c>
      <c r="P5" s="58" t="s">
        <v>16</v>
      </c>
      <c r="Q5" s="11" t="s">
        <v>17</v>
      </c>
    </row>
    <row r="6" spans="1:17" s="2" customFormat="1">
      <c r="A6" s="10"/>
      <c r="B6" s="61"/>
      <c r="C6" s="63"/>
      <c r="D6" s="63"/>
      <c r="E6" s="61"/>
      <c r="F6" s="61"/>
      <c r="G6" s="61"/>
      <c r="H6" s="61"/>
      <c r="I6" s="61"/>
      <c r="J6" s="59"/>
      <c r="K6" s="59"/>
      <c r="L6" s="59"/>
      <c r="M6" s="59"/>
      <c r="N6" s="59"/>
      <c r="O6" s="61"/>
      <c r="P6" s="59"/>
      <c r="Q6" s="12" t="s">
        <v>18</v>
      </c>
    </row>
    <row r="7" spans="1:17" s="2" customFormat="1" ht="12.95" customHeight="1">
      <c r="A7" s="10"/>
      <c r="B7" s="13"/>
      <c r="C7" s="14"/>
      <c r="D7" s="14"/>
      <c r="E7" s="13"/>
      <c r="F7" s="13"/>
      <c r="G7" s="13"/>
      <c r="H7" s="13"/>
      <c r="I7" s="13"/>
      <c r="J7" s="15"/>
      <c r="K7" s="15"/>
      <c r="L7" s="15"/>
      <c r="M7" s="15"/>
      <c r="N7" s="15"/>
      <c r="O7" s="13"/>
      <c r="P7" s="15"/>
      <c r="Q7" s="12"/>
    </row>
    <row r="8" spans="1:17" s="6" customFormat="1" ht="12.95" customHeight="1">
      <c r="A8" s="7"/>
      <c r="B8" s="16" t="s">
        <v>19</v>
      </c>
      <c r="C8" s="17"/>
      <c r="D8" s="18" t="s">
        <v>20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s="6" customFormat="1" ht="12.95" customHeight="1">
      <c r="A9" s="7"/>
      <c r="B9" s="19"/>
      <c r="C9" s="20" t="s">
        <v>21</v>
      </c>
      <c r="D9" s="21" t="s">
        <v>22</v>
      </c>
      <c r="E9" s="17">
        <v>59446</v>
      </c>
      <c r="F9" s="17">
        <v>59446</v>
      </c>
      <c r="G9" s="17">
        <v>59446</v>
      </c>
      <c r="H9" s="17">
        <v>59446</v>
      </c>
      <c r="I9" s="17">
        <v>59446</v>
      </c>
      <c r="J9" s="17">
        <v>59446</v>
      </c>
      <c r="K9" s="17">
        <v>60670.6</v>
      </c>
      <c r="L9" s="17">
        <v>54772</v>
      </c>
      <c r="M9" s="17">
        <v>54772</v>
      </c>
      <c r="N9" s="17">
        <v>54772</v>
      </c>
      <c r="O9" s="17">
        <v>60624.2</v>
      </c>
      <c r="P9" s="17">
        <f>62510.4-3</f>
        <v>62507.4</v>
      </c>
      <c r="Q9" s="17">
        <f t="shared" ref="Q9:Q19" si="0">SUM(E9:P9)</f>
        <v>704794.2</v>
      </c>
    </row>
    <row r="10" spans="1:17" s="6" customFormat="1" ht="12.95" customHeight="1">
      <c r="A10" s="7"/>
      <c r="B10" s="19"/>
      <c r="C10" s="20" t="s">
        <v>23</v>
      </c>
      <c r="D10" s="21" t="s">
        <v>24</v>
      </c>
      <c r="E10" s="17">
        <v>750</v>
      </c>
      <c r="F10" s="17">
        <v>750</v>
      </c>
      <c r="G10" s="17">
        <v>750</v>
      </c>
      <c r="H10" s="17">
        <v>750</v>
      </c>
      <c r="I10" s="17">
        <v>750</v>
      </c>
      <c r="J10" s="17">
        <v>750</v>
      </c>
      <c r="K10" s="17">
        <v>750</v>
      </c>
      <c r="L10" s="17">
        <v>750</v>
      </c>
      <c r="M10" s="17">
        <v>750</v>
      </c>
      <c r="N10" s="17">
        <v>750</v>
      </c>
      <c r="O10" s="17">
        <f>375+375+375</f>
        <v>1125</v>
      </c>
      <c r="P10" s="17">
        <v>1125</v>
      </c>
      <c r="Q10" s="17">
        <f t="shared" si="0"/>
        <v>9750</v>
      </c>
    </row>
    <row r="11" spans="1:17" s="6" customFormat="1" ht="12.95" customHeight="1">
      <c r="A11" s="7"/>
      <c r="B11" s="19"/>
      <c r="C11" s="20" t="s">
        <v>25</v>
      </c>
      <c r="D11" s="21" t="s">
        <v>26</v>
      </c>
      <c r="E11" s="17">
        <v>18900</v>
      </c>
      <c r="F11" s="17">
        <v>18900</v>
      </c>
      <c r="G11" s="17">
        <v>18900</v>
      </c>
      <c r="H11" s="17">
        <v>18900</v>
      </c>
      <c r="I11" s="17">
        <v>18900</v>
      </c>
      <c r="J11" s="17">
        <v>18900</v>
      </c>
      <c r="K11" s="17">
        <v>19571.23</v>
      </c>
      <c r="L11" s="17">
        <v>29720.23</v>
      </c>
      <c r="M11" s="17">
        <v>28849</v>
      </c>
      <c r="N11" s="17">
        <v>28849</v>
      </c>
      <c r="O11" s="17">
        <v>19625.669999999998</v>
      </c>
      <c r="P11" s="17">
        <v>35209.870000000003</v>
      </c>
      <c r="Q11" s="17">
        <f t="shared" si="0"/>
        <v>275225</v>
      </c>
    </row>
    <row r="12" spans="1:17" s="6" customFormat="1" ht="12.95" customHeight="1">
      <c r="A12" s="7"/>
      <c r="B12" s="19"/>
      <c r="C12" s="22" t="s">
        <v>27</v>
      </c>
      <c r="D12" s="21" t="s">
        <v>28</v>
      </c>
      <c r="E12" s="17"/>
      <c r="F12" s="17"/>
      <c r="G12" s="17">
        <v>70580.86</v>
      </c>
      <c r="H12" s="17">
        <v>70580.86</v>
      </c>
      <c r="I12" s="17">
        <v>70580.86</v>
      </c>
      <c r="J12" s="17">
        <v>70580.86</v>
      </c>
      <c r="K12" s="17">
        <v>70580.86</v>
      </c>
      <c r="L12" s="17">
        <v>70580.86</v>
      </c>
      <c r="M12" s="17">
        <v>53900</v>
      </c>
      <c r="N12" s="17">
        <v>53900</v>
      </c>
      <c r="O12" s="17">
        <v>53900</v>
      </c>
      <c r="P12" s="17">
        <v>53900</v>
      </c>
      <c r="Q12" s="17">
        <f t="shared" si="0"/>
        <v>639085.15999999992</v>
      </c>
    </row>
    <row r="13" spans="1:17" s="6" customFormat="1" ht="12.95" customHeight="1">
      <c r="A13" s="23"/>
      <c r="B13" s="19"/>
      <c r="C13" s="20" t="s">
        <v>29</v>
      </c>
      <c r="D13" s="21" t="s">
        <v>30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>
        <f t="shared" si="0"/>
        <v>0</v>
      </c>
    </row>
    <row r="14" spans="1:17" s="6" customFormat="1" ht="12.95" customHeight="1">
      <c r="A14" s="23"/>
      <c r="B14" s="19"/>
      <c r="C14" s="20" t="s">
        <v>31</v>
      </c>
      <c r="D14" s="21" t="s">
        <v>32</v>
      </c>
      <c r="E14" s="17"/>
      <c r="F14" s="17"/>
      <c r="G14" s="17">
        <v>1613.71</v>
      </c>
      <c r="H14" s="17"/>
      <c r="I14" s="17">
        <v>1792.58</v>
      </c>
      <c r="J14" s="17"/>
      <c r="K14" s="17">
        <v>1370.66</v>
      </c>
      <c r="L14" s="17">
        <v>3034.52</v>
      </c>
      <c r="M14" s="17"/>
      <c r="N14" s="17">
        <v>3368.78</v>
      </c>
      <c r="O14" s="17">
        <v>1363.8</v>
      </c>
      <c r="P14" s="17">
        <v>106.02</v>
      </c>
      <c r="Q14" s="17">
        <f t="shared" si="0"/>
        <v>12650.07</v>
      </c>
    </row>
    <row r="15" spans="1:17" s="6" customFormat="1" ht="12.95" customHeight="1">
      <c r="A15" s="23"/>
      <c r="B15" s="19"/>
      <c r="C15" s="20" t="s">
        <v>33</v>
      </c>
      <c r="D15" s="21" t="s">
        <v>34</v>
      </c>
      <c r="E15" s="17">
        <v>6342.89</v>
      </c>
      <c r="F15" s="17">
        <v>6342.89</v>
      </c>
      <c r="G15" s="17">
        <v>6515.07</v>
      </c>
      <c r="H15" s="17">
        <v>6342.89</v>
      </c>
      <c r="I15" s="17">
        <v>6534.16</v>
      </c>
      <c r="J15" s="17">
        <v>6342.89</v>
      </c>
      <c r="K15" s="17">
        <v>6619.8</v>
      </c>
      <c r="L15" s="17">
        <v>6296.85</v>
      </c>
      <c r="M15" s="17">
        <v>6163.93</v>
      </c>
      <c r="N15" s="17">
        <v>5883.86</v>
      </c>
      <c r="O15" s="17">
        <v>6815.06</v>
      </c>
      <c r="P15" s="17">
        <v>6655.73</v>
      </c>
      <c r="Q15" s="17">
        <f t="shared" si="0"/>
        <v>76856.02</v>
      </c>
    </row>
    <row r="16" spans="1:17" s="6" customFormat="1" ht="12.95" customHeight="1">
      <c r="A16" s="23"/>
      <c r="B16" s="19"/>
      <c r="C16" s="20" t="s">
        <v>35</v>
      </c>
      <c r="D16" s="21" t="s">
        <v>36</v>
      </c>
      <c r="E16" s="17">
        <v>594.46</v>
      </c>
      <c r="F16" s="17">
        <v>594.46</v>
      </c>
      <c r="G16" s="17">
        <v>610.6</v>
      </c>
      <c r="H16" s="17">
        <v>594.46</v>
      </c>
      <c r="I16" s="17">
        <v>612.39</v>
      </c>
      <c r="J16" s="17">
        <v>594.46</v>
      </c>
      <c r="K16" s="17">
        <v>620.41</v>
      </c>
      <c r="L16" s="17">
        <v>590.14</v>
      </c>
      <c r="M16" s="17">
        <v>577.70000000000005</v>
      </c>
      <c r="N16" s="17">
        <v>551.44000000000005</v>
      </c>
      <c r="O16" s="17">
        <v>638.71</v>
      </c>
      <c r="P16" s="17">
        <v>623.78</v>
      </c>
      <c r="Q16" s="17">
        <f t="shared" si="0"/>
        <v>7203.01</v>
      </c>
    </row>
    <row r="17" spans="1:19" s="24" customFormat="1" ht="12.95" customHeight="1">
      <c r="A17" s="23"/>
      <c r="B17" s="19"/>
      <c r="C17" s="20" t="s">
        <v>37</v>
      </c>
      <c r="D17" s="21" t="s">
        <v>38</v>
      </c>
      <c r="E17" s="17"/>
      <c r="F17" s="17"/>
      <c r="G17" s="17"/>
      <c r="H17" s="17"/>
      <c r="I17" s="17"/>
      <c r="J17" s="17"/>
      <c r="K17" s="17"/>
      <c r="L17" s="17">
        <v>2010.58</v>
      </c>
      <c r="M17" s="17"/>
      <c r="N17" s="17"/>
      <c r="O17" s="17"/>
      <c r="P17" s="17">
        <f>59853.71+3</f>
        <v>59856.71</v>
      </c>
      <c r="Q17" s="17">
        <f t="shared" si="0"/>
        <v>61867.29</v>
      </c>
      <c r="R17" s="6"/>
      <c r="S17" s="6"/>
    </row>
    <row r="18" spans="1:19" s="24" customFormat="1" ht="12.95" customHeight="1">
      <c r="A18" s="23"/>
      <c r="B18" s="19"/>
      <c r="C18" s="20" t="s">
        <v>39</v>
      </c>
      <c r="D18" s="21" t="s">
        <v>40</v>
      </c>
      <c r="E18" s="17"/>
      <c r="F18" s="17"/>
      <c r="G18" s="17"/>
      <c r="H18" s="17"/>
      <c r="I18" s="17"/>
      <c r="J18" s="17"/>
      <c r="K18" s="17">
        <v>60946</v>
      </c>
      <c r="L18" s="17">
        <v>256.49</v>
      </c>
      <c r="M18" s="17"/>
      <c r="N18" s="17"/>
      <c r="O18" s="17"/>
      <c r="P18" s="17">
        <v>1209.25</v>
      </c>
      <c r="Q18" s="17">
        <f t="shared" si="0"/>
        <v>62411.74</v>
      </c>
      <c r="R18" s="6"/>
      <c r="S18" s="6"/>
    </row>
    <row r="19" spans="1:19" s="24" customFormat="1" ht="12.95" customHeight="1">
      <c r="A19" s="23"/>
      <c r="B19" s="19"/>
      <c r="C19" s="20" t="s">
        <v>41</v>
      </c>
      <c r="D19" s="21" t="s">
        <v>42</v>
      </c>
      <c r="E19" s="17"/>
      <c r="F19" s="17"/>
      <c r="G19" s="17"/>
      <c r="H19" s="17"/>
      <c r="I19" s="17"/>
      <c r="J19" s="17"/>
      <c r="K19" s="17"/>
      <c r="L19" s="17">
        <v>232.33</v>
      </c>
      <c r="M19" s="17"/>
      <c r="N19" s="17"/>
      <c r="O19" s="17"/>
      <c r="P19" s="17">
        <v>3935.35</v>
      </c>
      <c r="Q19" s="17">
        <f t="shared" si="0"/>
        <v>4167.68</v>
      </c>
      <c r="R19" s="6"/>
      <c r="S19" s="6"/>
    </row>
    <row r="20" spans="1:19" s="24" customFormat="1" ht="12.95" customHeight="1">
      <c r="A20" s="23"/>
      <c r="B20" s="19"/>
      <c r="C20" s="20"/>
      <c r="D20" s="21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6"/>
      <c r="S20" s="6"/>
    </row>
    <row r="21" spans="1:19" s="30" customFormat="1" ht="12.95" customHeight="1">
      <c r="A21" s="25"/>
      <c r="B21" s="26">
        <v>1</v>
      </c>
      <c r="C21" s="27"/>
      <c r="D21" s="26" t="s">
        <v>43</v>
      </c>
      <c r="E21" s="28"/>
      <c r="F21" s="17"/>
      <c r="G21" s="28"/>
      <c r="H21" s="17"/>
      <c r="I21" s="28"/>
      <c r="J21" s="17"/>
      <c r="K21" s="28"/>
      <c r="L21" s="28"/>
      <c r="M21" s="28"/>
      <c r="N21" s="28"/>
      <c r="O21" s="28"/>
      <c r="P21" s="28"/>
      <c r="Q21" s="28"/>
      <c r="R21" s="29"/>
      <c r="S21" s="29"/>
    </row>
    <row r="22" spans="1:19" s="24" customFormat="1" ht="12.95" customHeight="1">
      <c r="A22" s="23"/>
      <c r="B22" s="19"/>
      <c r="C22" s="31" t="s">
        <v>44</v>
      </c>
      <c r="D22" s="21" t="s">
        <v>45</v>
      </c>
      <c r="E22" s="17">
        <v>426.43</v>
      </c>
      <c r="F22" s="17">
        <v>656.63</v>
      </c>
      <c r="G22" s="17">
        <v>744.62</v>
      </c>
      <c r="H22" s="17">
        <v>643.6</v>
      </c>
      <c r="I22" s="17">
        <v>875</v>
      </c>
      <c r="J22" s="17">
        <v>1031.8900000000001</v>
      </c>
      <c r="K22" s="17">
        <v>1159.04</v>
      </c>
      <c r="L22" s="17">
        <v>1355.66</v>
      </c>
      <c r="M22" s="17">
        <v>960.97</v>
      </c>
      <c r="N22" s="17">
        <v>1429.98</v>
      </c>
      <c r="O22" s="17">
        <v>1310.3499999999999</v>
      </c>
      <c r="P22" s="17">
        <v>1133.67</v>
      </c>
      <c r="Q22" s="17">
        <f t="shared" ref="Q22:Q49" si="1">SUM(E22:P22)</f>
        <v>11727.84</v>
      </c>
      <c r="R22" s="6"/>
      <c r="S22" s="6"/>
    </row>
    <row r="23" spans="1:19" s="24" customFormat="1" ht="12.95" customHeight="1">
      <c r="A23" s="23"/>
      <c r="B23" s="21"/>
      <c r="C23" s="31" t="s">
        <v>46</v>
      </c>
      <c r="D23" s="21" t="s">
        <v>47</v>
      </c>
      <c r="E23" s="17">
        <v>4673.76</v>
      </c>
      <c r="F23" s="17">
        <v>588</v>
      </c>
      <c r="G23" s="17">
        <v>588</v>
      </c>
      <c r="H23" s="17">
        <v>588</v>
      </c>
      <c r="I23" s="17">
        <v>588</v>
      </c>
      <c r="J23" s="17">
        <v>588</v>
      </c>
      <c r="K23" s="17">
        <v>588.84</v>
      </c>
      <c r="L23" s="17">
        <v>588.84</v>
      </c>
      <c r="M23" s="17">
        <v>608</v>
      </c>
      <c r="N23" s="17">
        <v>608</v>
      </c>
      <c r="O23" s="17">
        <v>608</v>
      </c>
      <c r="P23" s="17">
        <v>608.86</v>
      </c>
      <c r="Q23" s="17">
        <f t="shared" si="1"/>
        <v>11224.300000000001</v>
      </c>
      <c r="R23" s="6"/>
      <c r="S23" s="6"/>
    </row>
    <row r="24" spans="1:19" s="24" customFormat="1" ht="12.95" customHeight="1">
      <c r="A24" s="23"/>
      <c r="B24" s="21"/>
      <c r="C24" s="31" t="s">
        <v>48</v>
      </c>
      <c r="D24" s="21" t="s">
        <v>49</v>
      </c>
      <c r="E24" s="17"/>
      <c r="F24" s="17" t="s">
        <v>50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>
        <f t="shared" si="1"/>
        <v>0</v>
      </c>
      <c r="R24" s="6"/>
      <c r="S24" s="6"/>
    </row>
    <row r="25" spans="1:19" s="24" customFormat="1" ht="12.95" customHeight="1">
      <c r="A25" s="23"/>
      <c r="B25" s="21"/>
      <c r="C25" s="31" t="s">
        <v>51</v>
      </c>
      <c r="D25" s="21" t="s">
        <v>52</v>
      </c>
      <c r="E25" s="17"/>
      <c r="F25" s="17">
        <v>2040</v>
      </c>
      <c r="G25" s="17"/>
      <c r="H25" s="17"/>
      <c r="I25" s="17"/>
      <c r="J25" s="17"/>
      <c r="K25" s="17"/>
      <c r="L25" s="17"/>
      <c r="M25" s="17"/>
      <c r="N25" s="17"/>
      <c r="O25" s="17">
        <v>1020</v>
      </c>
      <c r="P25" s="17"/>
      <c r="Q25" s="17">
        <f t="shared" si="1"/>
        <v>3060</v>
      </c>
      <c r="R25" s="6"/>
      <c r="S25" s="6"/>
    </row>
    <row r="26" spans="1:19" s="24" customFormat="1" ht="12.95" customHeight="1">
      <c r="A26" s="23"/>
      <c r="B26" s="21"/>
      <c r="C26" s="31" t="s">
        <v>53</v>
      </c>
      <c r="D26" s="21" t="s">
        <v>54</v>
      </c>
      <c r="E26" s="17">
        <v>90.5</v>
      </c>
      <c r="F26" s="17">
        <v>198.75</v>
      </c>
      <c r="G26" s="17">
        <v>304.5</v>
      </c>
      <c r="H26" s="17">
        <v>161.5</v>
      </c>
      <c r="I26" s="17">
        <v>1309.5</v>
      </c>
      <c r="J26" s="17">
        <v>44</v>
      </c>
      <c r="K26" s="17">
        <v>120</v>
      </c>
      <c r="L26" s="17">
        <v>106.75</v>
      </c>
      <c r="M26" s="17">
        <v>60.25</v>
      </c>
      <c r="N26" s="17">
        <v>98.75</v>
      </c>
      <c r="O26" s="17">
        <v>52.5</v>
      </c>
      <c r="P26" s="17">
        <v>22.5</v>
      </c>
      <c r="Q26" s="17">
        <f t="shared" si="1"/>
        <v>2569.5</v>
      </c>
      <c r="R26" s="6"/>
      <c r="S26" s="6"/>
    </row>
    <row r="27" spans="1:19" s="24" customFormat="1" ht="12.95" customHeight="1">
      <c r="A27" s="23"/>
      <c r="B27" s="21"/>
      <c r="C27" s="31" t="s">
        <v>55</v>
      </c>
      <c r="D27" s="21" t="s">
        <v>56</v>
      </c>
      <c r="E27" s="17"/>
      <c r="F27" s="17"/>
      <c r="G27" s="17">
        <v>101155.28</v>
      </c>
      <c r="H27" s="17">
        <v>38117.5</v>
      </c>
      <c r="I27" s="17">
        <v>294666.55</v>
      </c>
      <c r="J27" s="17">
        <v>48877.9</v>
      </c>
      <c r="K27" s="17">
        <v>30147</v>
      </c>
      <c r="L27" s="17">
        <v>162479.24</v>
      </c>
      <c r="M27" s="17"/>
      <c r="N27" s="17"/>
      <c r="O27" s="17">
        <v>121915.46</v>
      </c>
      <c r="P27" s="17"/>
      <c r="Q27" s="17">
        <f t="shared" si="1"/>
        <v>797358.92999999993</v>
      </c>
      <c r="R27" s="6"/>
      <c r="S27" s="6"/>
    </row>
    <row r="28" spans="1:19" s="24" customFormat="1" ht="12.95" customHeight="1">
      <c r="A28" s="23"/>
      <c r="B28" s="21"/>
      <c r="C28" s="31" t="s">
        <v>57</v>
      </c>
      <c r="D28" s="21" t="s">
        <v>58</v>
      </c>
      <c r="E28" s="17"/>
      <c r="F28" s="17"/>
      <c r="G28" s="17">
        <v>3225</v>
      </c>
      <c r="H28" s="17">
        <v>52119.48</v>
      </c>
      <c r="I28" s="17">
        <v>76755.960000000006</v>
      </c>
      <c r="J28" s="17">
        <v>157138.76</v>
      </c>
      <c r="K28" s="17">
        <v>42956.87</v>
      </c>
      <c r="L28" s="17">
        <v>90118.28</v>
      </c>
      <c r="M28" s="17">
        <v>16491.41</v>
      </c>
      <c r="N28" s="17"/>
      <c r="O28" s="17">
        <v>3888.55</v>
      </c>
      <c r="P28" s="17">
        <v>74742.39</v>
      </c>
      <c r="Q28" s="17">
        <f t="shared" si="1"/>
        <v>517436.69999999995</v>
      </c>
      <c r="R28" s="6"/>
      <c r="S28" s="6"/>
    </row>
    <row r="29" spans="1:19" s="24" customFormat="1" ht="12.95" customHeight="1">
      <c r="A29" s="23"/>
      <c r="B29" s="21"/>
      <c r="C29" s="31" t="s">
        <v>59</v>
      </c>
      <c r="D29" s="21" t="s">
        <v>60</v>
      </c>
      <c r="E29" s="17"/>
      <c r="F29" s="17"/>
      <c r="G29" s="17">
        <v>33992.79</v>
      </c>
      <c r="H29" s="17"/>
      <c r="I29" s="17">
        <v>40325.5</v>
      </c>
      <c r="J29" s="17">
        <v>20360.95</v>
      </c>
      <c r="K29" s="17">
        <v>122967.62</v>
      </c>
      <c r="L29" s="17">
        <v>49876.800000000003</v>
      </c>
      <c r="M29" s="17"/>
      <c r="N29" s="17"/>
      <c r="O29" s="17"/>
      <c r="P29" s="17"/>
      <c r="Q29" s="17">
        <f t="shared" si="1"/>
        <v>267523.65999999997</v>
      </c>
      <c r="R29" s="6"/>
      <c r="S29" s="6"/>
    </row>
    <row r="30" spans="1:19" s="6" customFormat="1" ht="12.95" customHeight="1">
      <c r="A30" s="23"/>
      <c r="B30" s="21"/>
      <c r="C30" s="31" t="s">
        <v>61</v>
      </c>
      <c r="D30" s="21" t="s">
        <v>62</v>
      </c>
      <c r="E30" s="17"/>
      <c r="F30" s="17"/>
      <c r="G30" s="17"/>
      <c r="H30" s="17"/>
      <c r="I30" s="17"/>
      <c r="J30" s="17"/>
      <c r="K30" s="17">
        <v>34474.519999999997</v>
      </c>
      <c r="L30" s="17">
        <v>70</v>
      </c>
      <c r="M30" s="17"/>
      <c r="N30" s="17"/>
      <c r="O30" s="17"/>
      <c r="P30" s="17"/>
      <c r="Q30" s="17">
        <f t="shared" si="1"/>
        <v>34544.519999999997</v>
      </c>
    </row>
    <row r="31" spans="1:19" s="6" customFormat="1" ht="12.95" customHeight="1">
      <c r="A31" s="23"/>
      <c r="B31" s="21"/>
      <c r="C31" s="31" t="s">
        <v>63</v>
      </c>
      <c r="D31" s="21" t="s">
        <v>64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>
        <f t="shared" si="1"/>
        <v>0</v>
      </c>
    </row>
    <row r="32" spans="1:19" s="6" customFormat="1" ht="12.95" customHeight="1">
      <c r="A32" s="23"/>
      <c r="B32" s="21"/>
      <c r="C32" s="31">
        <v>151</v>
      </c>
      <c r="D32" s="21" t="s">
        <v>65</v>
      </c>
      <c r="E32" s="17"/>
      <c r="F32" s="17"/>
      <c r="G32" s="17"/>
      <c r="H32" s="17"/>
      <c r="I32" s="17"/>
      <c r="J32" s="17">
        <v>12857.14</v>
      </c>
      <c r="K32" s="17">
        <v>12857.14</v>
      </c>
      <c r="L32" s="17">
        <v>12857.14</v>
      </c>
      <c r="M32" s="17">
        <v>12857.14</v>
      </c>
      <c r="N32" s="17">
        <v>12857.14</v>
      </c>
      <c r="O32" s="17">
        <v>12857.14</v>
      </c>
      <c r="P32" s="17">
        <v>12857.14</v>
      </c>
      <c r="Q32" s="17">
        <f t="shared" si="1"/>
        <v>89999.98</v>
      </c>
    </row>
    <row r="33" spans="1:17" s="6" customFormat="1" ht="12.95" customHeight="1">
      <c r="A33" s="23"/>
      <c r="B33" s="21"/>
      <c r="C33" s="31" t="s">
        <v>66</v>
      </c>
      <c r="D33" s="21" t="s">
        <v>67</v>
      </c>
      <c r="E33" s="17"/>
      <c r="F33" s="17"/>
      <c r="G33" s="17"/>
      <c r="H33" s="17"/>
      <c r="I33" s="17"/>
      <c r="J33" s="17">
        <v>2100</v>
      </c>
      <c r="K33" s="17"/>
      <c r="L33" s="17"/>
      <c r="M33" s="17"/>
      <c r="N33" s="17"/>
      <c r="O33" s="17"/>
      <c r="P33" s="17"/>
      <c r="Q33" s="17">
        <f t="shared" si="1"/>
        <v>2100</v>
      </c>
    </row>
    <row r="34" spans="1:17" s="6" customFormat="1" ht="12.95" customHeight="1">
      <c r="A34" s="23"/>
      <c r="B34" s="21"/>
      <c r="C34" s="31" t="s">
        <v>68</v>
      </c>
      <c r="D34" s="21" t="s">
        <v>69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>
        <f t="shared" si="1"/>
        <v>0</v>
      </c>
    </row>
    <row r="35" spans="1:17" s="6" customFormat="1" ht="12.95" customHeight="1">
      <c r="A35" s="23"/>
      <c r="B35" s="21"/>
      <c r="C35" s="31" t="s">
        <v>70</v>
      </c>
      <c r="D35" s="21" t="s">
        <v>71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>
        <f t="shared" si="1"/>
        <v>0</v>
      </c>
    </row>
    <row r="36" spans="1:17" s="6" customFormat="1" ht="12.95" customHeight="1">
      <c r="A36" s="23"/>
      <c r="B36" s="21"/>
      <c r="C36" s="31" t="s">
        <v>72</v>
      </c>
      <c r="D36" s="21" t="s">
        <v>73</v>
      </c>
      <c r="E36" s="17">
        <v>565.6</v>
      </c>
      <c r="F36" s="17"/>
      <c r="G36" s="17"/>
      <c r="H36" s="17"/>
      <c r="I36" s="17"/>
      <c r="J36" s="17"/>
      <c r="K36" s="17">
        <v>263.2</v>
      </c>
      <c r="L36" s="17"/>
      <c r="M36" s="17"/>
      <c r="N36" s="17"/>
      <c r="O36" s="17"/>
      <c r="P36" s="17"/>
      <c r="Q36" s="17">
        <f t="shared" si="1"/>
        <v>828.8</v>
      </c>
    </row>
    <row r="37" spans="1:17" s="6" customFormat="1" ht="12.95" customHeight="1">
      <c r="A37" s="23"/>
      <c r="B37" s="21"/>
      <c r="C37" s="31" t="s">
        <v>74</v>
      </c>
      <c r="D37" s="21" t="s">
        <v>75</v>
      </c>
      <c r="E37" s="17">
        <v>450</v>
      </c>
      <c r="F37" s="17"/>
      <c r="G37" s="17"/>
      <c r="H37" s="17"/>
      <c r="I37" s="17"/>
      <c r="J37" s="17">
        <v>1680</v>
      </c>
      <c r="K37" s="17"/>
      <c r="L37" s="17"/>
      <c r="M37" s="17"/>
      <c r="N37" s="17"/>
      <c r="O37" s="17"/>
      <c r="P37" s="17"/>
      <c r="Q37" s="17">
        <f t="shared" si="1"/>
        <v>2130</v>
      </c>
    </row>
    <row r="38" spans="1:17" s="6" customFormat="1" ht="12.95" customHeight="1">
      <c r="A38" s="23"/>
      <c r="B38" s="21"/>
      <c r="C38" s="31" t="s">
        <v>76</v>
      </c>
      <c r="D38" s="21" t="s">
        <v>77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>
        <f t="shared" si="1"/>
        <v>0</v>
      </c>
    </row>
    <row r="39" spans="1:17" s="6" customFormat="1" ht="12.95" customHeight="1">
      <c r="A39" s="23"/>
      <c r="B39" s="21"/>
      <c r="C39" s="31" t="s">
        <v>78</v>
      </c>
      <c r="D39" s="21" t="s">
        <v>79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>
        <f t="shared" si="1"/>
        <v>0</v>
      </c>
    </row>
    <row r="40" spans="1:17" s="6" customFormat="1" ht="12.95" customHeight="1">
      <c r="A40" s="23"/>
      <c r="B40" s="21"/>
      <c r="C40" s="31" t="s">
        <v>80</v>
      </c>
      <c r="D40" s="21" t="s">
        <v>81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>
        <f t="shared" si="1"/>
        <v>0</v>
      </c>
    </row>
    <row r="41" spans="1:17" s="6" customFormat="1" ht="12.95" customHeight="1">
      <c r="A41" s="23"/>
      <c r="B41" s="21"/>
      <c r="C41" s="31" t="s">
        <v>82</v>
      </c>
      <c r="D41" s="21" t="s">
        <v>83</v>
      </c>
      <c r="E41" s="17"/>
      <c r="F41" s="17">
        <v>300</v>
      </c>
      <c r="G41" s="17">
        <v>100</v>
      </c>
      <c r="H41" s="17"/>
      <c r="I41" s="17"/>
      <c r="J41" s="17"/>
      <c r="K41" s="17"/>
      <c r="L41" s="17"/>
      <c r="M41" s="17">
        <v>13500</v>
      </c>
      <c r="N41" s="17">
        <v>13500</v>
      </c>
      <c r="O41" s="17">
        <v>13500</v>
      </c>
      <c r="P41" s="17">
        <v>13500</v>
      </c>
      <c r="Q41" s="17">
        <f t="shared" si="1"/>
        <v>54400</v>
      </c>
    </row>
    <row r="42" spans="1:17" s="6" customFormat="1" ht="12.95" customHeight="1">
      <c r="A42" s="23"/>
      <c r="B42" s="21"/>
      <c r="C42" s="31" t="s">
        <v>84</v>
      </c>
      <c r="D42" s="21" t="s">
        <v>85</v>
      </c>
      <c r="E42" s="17">
        <v>4500</v>
      </c>
      <c r="F42" s="17">
        <v>4500</v>
      </c>
      <c r="G42" s="17">
        <v>4500</v>
      </c>
      <c r="H42" s="17">
        <v>4500</v>
      </c>
      <c r="I42" s="17">
        <v>4500</v>
      </c>
      <c r="J42" s="17">
        <v>4500</v>
      </c>
      <c r="K42" s="17">
        <v>4500</v>
      </c>
      <c r="L42" s="17">
        <v>4500</v>
      </c>
      <c r="M42" s="17">
        <v>4500</v>
      </c>
      <c r="N42" s="17">
        <v>4500</v>
      </c>
      <c r="O42" s="17">
        <v>4500</v>
      </c>
      <c r="P42" s="17">
        <v>4500</v>
      </c>
      <c r="Q42" s="17">
        <f t="shared" si="1"/>
        <v>54000</v>
      </c>
    </row>
    <row r="43" spans="1:17" s="6" customFormat="1" ht="12.95" customHeight="1">
      <c r="A43" s="23"/>
      <c r="B43" s="21"/>
      <c r="C43" s="31" t="s">
        <v>86</v>
      </c>
      <c r="D43" s="21" t="s">
        <v>87</v>
      </c>
      <c r="E43" s="17"/>
      <c r="F43" s="17"/>
      <c r="G43" s="17">
        <v>250</v>
      </c>
      <c r="H43" s="17"/>
      <c r="I43" s="17">
        <v>600</v>
      </c>
      <c r="J43" s="17">
        <v>600</v>
      </c>
      <c r="K43" s="17">
        <v>300</v>
      </c>
      <c r="L43" s="17">
        <v>750</v>
      </c>
      <c r="M43" s="17"/>
      <c r="N43" s="17"/>
      <c r="O43" s="17"/>
      <c r="P43" s="17"/>
      <c r="Q43" s="17">
        <f t="shared" si="1"/>
        <v>2500</v>
      </c>
    </row>
    <row r="44" spans="1:17" s="6" customFormat="1" ht="12.95" customHeight="1">
      <c r="A44" s="23"/>
      <c r="B44" s="21"/>
      <c r="C44" s="31" t="s">
        <v>88</v>
      </c>
      <c r="D44" s="21" t="s">
        <v>89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>
        <v>14500</v>
      </c>
      <c r="Q44" s="17">
        <f t="shared" si="1"/>
        <v>14500</v>
      </c>
    </row>
    <row r="45" spans="1:17" s="6" customFormat="1" ht="12.95" customHeight="1">
      <c r="A45" s="23"/>
      <c r="B45" s="21"/>
      <c r="C45" s="31" t="s">
        <v>90</v>
      </c>
      <c r="D45" s="21" t="s">
        <v>91</v>
      </c>
      <c r="E45" s="17"/>
      <c r="F45" s="17"/>
      <c r="G45" s="17">
        <v>800</v>
      </c>
      <c r="H45" s="17"/>
      <c r="I45" s="17">
        <v>1500</v>
      </c>
      <c r="J45" s="17">
        <v>1000</v>
      </c>
      <c r="K45" s="17">
        <v>500</v>
      </c>
      <c r="L45" s="17">
        <v>2000</v>
      </c>
      <c r="M45" s="17"/>
      <c r="N45" s="17">
        <v>2000</v>
      </c>
      <c r="O45" s="17"/>
      <c r="P45" s="17"/>
      <c r="Q45" s="17">
        <f t="shared" si="1"/>
        <v>7800</v>
      </c>
    </row>
    <row r="46" spans="1:17" s="6" customFormat="1" ht="12.95" customHeight="1">
      <c r="A46" s="23"/>
      <c r="B46" s="21"/>
      <c r="C46" s="31" t="s">
        <v>92</v>
      </c>
      <c r="D46" s="21" t="s">
        <v>93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>
        <f t="shared" si="1"/>
        <v>0</v>
      </c>
    </row>
    <row r="47" spans="1:17" s="6" customFormat="1" ht="12.95" customHeight="1">
      <c r="A47" s="23"/>
      <c r="B47" s="21"/>
      <c r="C47" s="31" t="s">
        <v>94</v>
      </c>
      <c r="D47" s="21" t="s">
        <v>95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>
        <f t="shared" si="1"/>
        <v>0</v>
      </c>
    </row>
    <row r="48" spans="1:17" s="6" customFormat="1" ht="12.95" customHeight="1">
      <c r="A48" s="23"/>
      <c r="B48" s="21"/>
      <c r="C48" s="31" t="s">
        <v>96</v>
      </c>
      <c r="D48" s="21" t="s">
        <v>97</v>
      </c>
      <c r="E48" s="17"/>
      <c r="F48" s="17"/>
      <c r="G48" s="17"/>
      <c r="H48" s="17"/>
      <c r="I48" s="17"/>
      <c r="J48" s="17"/>
      <c r="K48" s="17"/>
      <c r="L48" s="17"/>
      <c r="M48" s="17">
        <v>4758.1000000000004</v>
      </c>
      <c r="N48" s="17"/>
      <c r="O48" s="17"/>
      <c r="P48" s="17"/>
      <c r="Q48" s="17">
        <f t="shared" si="1"/>
        <v>4758.1000000000004</v>
      </c>
    </row>
    <row r="49" spans="1:17" s="6" customFormat="1" ht="12.95" customHeight="1">
      <c r="A49" s="23"/>
      <c r="B49" s="21"/>
      <c r="C49" s="31" t="s">
        <v>98</v>
      </c>
      <c r="D49" s="21" t="s">
        <v>99</v>
      </c>
      <c r="E49" s="17">
        <v>160.36000000000001</v>
      </c>
      <c r="F49" s="17">
        <v>210.33</v>
      </c>
      <c r="G49" s="17">
        <v>160.36000000000001</v>
      </c>
      <c r="H49" s="17">
        <v>110.35</v>
      </c>
      <c r="I49" s="17">
        <v>140.36000000000001</v>
      </c>
      <c r="J49" s="17">
        <v>50.35</v>
      </c>
      <c r="K49" s="17">
        <v>110.36</v>
      </c>
      <c r="L49" s="17">
        <v>50.36</v>
      </c>
      <c r="M49" s="17">
        <v>50.35</v>
      </c>
      <c r="N49" s="17">
        <v>50.36</v>
      </c>
      <c r="O49" s="17">
        <v>90.35</v>
      </c>
      <c r="P49" s="17">
        <v>70.36</v>
      </c>
      <c r="Q49" s="17">
        <f t="shared" si="1"/>
        <v>1254.2499999999998</v>
      </c>
    </row>
    <row r="50" spans="1:17" s="6" customFormat="1" ht="12.95" customHeight="1">
      <c r="A50" s="23"/>
      <c r="B50" s="21"/>
      <c r="C50" s="31" t="s">
        <v>100</v>
      </c>
      <c r="D50" s="21" t="s">
        <v>101</v>
      </c>
      <c r="E50" s="17"/>
      <c r="F50" s="17">
        <v>40.200000000000003</v>
      </c>
      <c r="G50" s="17"/>
      <c r="H50" s="17"/>
      <c r="I50" s="17"/>
      <c r="J50" s="17">
        <v>295.3</v>
      </c>
      <c r="K50" s="17"/>
      <c r="L50" s="17"/>
      <c r="M50" s="17"/>
      <c r="N50" s="17"/>
      <c r="O50" s="17">
        <v>5.0999999999999996</v>
      </c>
      <c r="P50" s="17"/>
      <c r="Q50" s="17">
        <f>SUM(E50:P50)</f>
        <v>340.6</v>
      </c>
    </row>
    <row r="51" spans="1:17" s="6" customFormat="1" ht="12.95" customHeight="1">
      <c r="A51" s="23"/>
      <c r="B51" s="21"/>
      <c r="C51" s="31" t="s">
        <v>102</v>
      </c>
      <c r="D51" s="21" t="s">
        <v>103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>
        <v>415</v>
      </c>
      <c r="P51" s="17">
        <v>2332</v>
      </c>
      <c r="Q51" s="17">
        <f t="shared" ref="Q51:Q55" si="2">SUM(E51:P51)</f>
        <v>2747</v>
      </c>
    </row>
    <row r="52" spans="1:17" s="6" customFormat="1" ht="12.95" customHeight="1">
      <c r="A52" s="23"/>
      <c r="B52" s="21"/>
      <c r="C52" s="31" t="s">
        <v>104</v>
      </c>
      <c r="D52" s="21" t="s">
        <v>105</v>
      </c>
      <c r="E52" s="17"/>
      <c r="F52" s="17"/>
      <c r="G52" s="17"/>
      <c r="H52" s="17"/>
      <c r="I52" s="17">
        <v>4282.4799999999996</v>
      </c>
      <c r="J52" s="17"/>
      <c r="K52" s="17"/>
      <c r="L52" s="17"/>
      <c r="M52" s="17"/>
      <c r="N52" s="17"/>
      <c r="O52" s="17"/>
      <c r="P52" s="17"/>
      <c r="Q52" s="17">
        <f t="shared" si="2"/>
        <v>4282.4799999999996</v>
      </c>
    </row>
    <row r="53" spans="1:17" s="6" customFormat="1" ht="12.95" customHeight="1">
      <c r="A53" s="23"/>
      <c r="B53" s="21"/>
      <c r="C53" s="31" t="s">
        <v>106</v>
      </c>
      <c r="D53" s="21" t="s">
        <v>107</v>
      </c>
      <c r="E53" s="17">
        <v>7</v>
      </c>
      <c r="F53" s="17">
        <v>50.5</v>
      </c>
      <c r="G53" s="17">
        <v>50</v>
      </c>
      <c r="H53" s="17">
        <v>35</v>
      </c>
      <c r="I53" s="17">
        <v>2143</v>
      </c>
      <c r="J53" s="17">
        <v>1075</v>
      </c>
      <c r="K53" s="17">
        <v>1721.5</v>
      </c>
      <c r="L53" s="17">
        <v>665</v>
      </c>
      <c r="M53" s="17">
        <v>242.91</v>
      </c>
      <c r="N53" s="17">
        <v>2776.3</v>
      </c>
      <c r="O53" s="17">
        <v>350</v>
      </c>
      <c r="P53" s="17">
        <v>320</v>
      </c>
      <c r="Q53" s="17">
        <f t="shared" si="2"/>
        <v>9436.2099999999991</v>
      </c>
    </row>
    <row r="54" spans="1:17" s="6" customFormat="1" ht="12.95" customHeight="1">
      <c r="A54" s="23"/>
      <c r="B54" s="21"/>
      <c r="C54" s="31"/>
      <c r="D54" s="21"/>
      <c r="E54" s="17"/>
      <c r="F54" s="17" t="s">
        <v>50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</row>
    <row r="55" spans="1:17" s="6" customFormat="1" ht="12.95" customHeight="1">
      <c r="A55" s="23"/>
      <c r="B55" s="21"/>
      <c r="C55" s="31"/>
      <c r="D55" s="21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>
        <f t="shared" si="2"/>
        <v>0</v>
      </c>
    </row>
    <row r="56" spans="1:17" s="2" customFormat="1" ht="12.9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2" customFormat="1" ht="12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s="6" customFormat="1" ht="12">
      <c r="A58" s="3"/>
      <c r="B58" s="4" t="str">
        <f>B2</f>
        <v>ASOCIACIÓN DEPORTIVA NACIONAL DE TIRO CON ARMAS DE CAZA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5"/>
      <c r="Q58" s="5"/>
    </row>
    <row r="59" spans="1:17" s="6" customFormat="1" ht="12">
      <c r="A59" s="7"/>
      <c r="B59" s="5" t="str">
        <f>B3</f>
        <v>ANEXO EJECUCIÓN PRESUPUESTARIA DEL 01 DE ENERO AL 31 DE DICIEMBRE DE 2021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 s="6" customFormat="1" ht="12" customHeight="1">
      <c r="A60" s="7"/>
      <c r="B60" s="5"/>
      <c r="C60" s="5"/>
      <c r="D60" s="8"/>
      <c r="E60" s="5"/>
      <c r="F60" s="5"/>
      <c r="G60" s="5"/>
      <c r="H60" s="5"/>
      <c r="I60" s="9"/>
      <c r="J60" s="9"/>
      <c r="K60" s="9"/>
      <c r="L60" s="5"/>
      <c r="M60" s="5"/>
      <c r="N60" s="5"/>
      <c r="O60" s="5"/>
      <c r="P60" s="5"/>
      <c r="Q60" s="5"/>
    </row>
    <row r="61" spans="1:17" s="2" customFormat="1" ht="15" customHeight="1">
      <c r="A61" s="10"/>
      <c r="B61" s="60" t="s">
        <v>2</v>
      </c>
      <c r="C61" s="62" t="s">
        <v>3</v>
      </c>
      <c r="D61" s="62" t="s">
        <v>4</v>
      </c>
      <c r="E61" s="60" t="s">
        <v>5</v>
      </c>
      <c r="F61" s="60" t="s">
        <v>6</v>
      </c>
      <c r="G61" s="60" t="s">
        <v>7</v>
      </c>
      <c r="H61" s="60" t="s">
        <v>8</v>
      </c>
      <c r="I61" s="60" t="s">
        <v>9</v>
      </c>
      <c r="J61" s="58" t="s">
        <v>10</v>
      </c>
      <c r="K61" s="58" t="s">
        <v>11</v>
      </c>
      <c r="L61" s="58" t="s">
        <v>12</v>
      </c>
      <c r="M61" s="58" t="s">
        <v>13</v>
      </c>
      <c r="N61" s="58" t="s">
        <v>14</v>
      </c>
      <c r="O61" s="60" t="s">
        <v>15</v>
      </c>
      <c r="P61" s="58" t="s">
        <v>16</v>
      </c>
      <c r="Q61" s="11" t="s">
        <v>17</v>
      </c>
    </row>
    <row r="62" spans="1:17" s="2" customFormat="1">
      <c r="A62" s="10"/>
      <c r="B62" s="61"/>
      <c r="C62" s="63"/>
      <c r="D62" s="63"/>
      <c r="E62" s="61"/>
      <c r="F62" s="61"/>
      <c r="G62" s="61"/>
      <c r="H62" s="61"/>
      <c r="I62" s="61"/>
      <c r="J62" s="59"/>
      <c r="K62" s="59"/>
      <c r="L62" s="59"/>
      <c r="M62" s="59"/>
      <c r="N62" s="59"/>
      <c r="O62" s="61"/>
      <c r="P62" s="59"/>
      <c r="Q62" s="12" t="s">
        <v>18</v>
      </c>
    </row>
    <row r="63" spans="1:17" s="6" customFormat="1" ht="12.95" customHeight="1">
      <c r="A63" s="23"/>
      <c r="B63" s="31"/>
      <c r="C63" s="32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33"/>
      <c r="P63" s="17"/>
      <c r="Q63" s="17"/>
    </row>
    <row r="64" spans="1:17" s="6" customFormat="1" ht="12.95" customHeight="1">
      <c r="A64" s="23"/>
      <c r="B64" s="34">
        <v>2</v>
      </c>
      <c r="C64" s="32"/>
      <c r="D64" s="18" t="s">
        <v>108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33"/>
      <c r="P64" s="17"/>
      <c r="Q64" s="17"/>
    </row>
    <row r="65" spans="1:17" s="6" customFormat="1" ht="12.95" customHeight="1">
      <c r="A65" s="7"/>
      <c r="B65" s="35"/>
      <c r="C65" s="19" t="s">
        <v>109</v>
      </c>
      <c r="D65" s="21" t="s">
        <v>110</v>
      </c>
      <c r="E65" s="17">
        <v>1799.85</v>
      </c>
      <c r="F65" s="17">
        <v>1478.7</v>
      </c>
      <c r="G65" s="17">
        <v>2070.85</v>
      </c>
      <c r="H65" s="17">
        <v>2304.6</v>
      </c>
      <c r="I65" s="17">
        <v>2985.95</v>
      </c>
      <c r="J65" s="17">
        <v>1466.75</v>
      </c>
      <c r="K65" s="17">
        <v>3124.1</v>
      </c>
      <c r="L65" s="17">
        <v>5507.4</v>
      </c>
      <c r="M65" s="17">
        <v>2335.5500000000002</v>
      </c>
      <c r="N65" s="17">
        <v>8730.7999999999993</v>
      </c>
      <c r="O65" s="17">
        <v>2279.9499999999998</v>
      </c>
      <c r="P65" s="17">
        <v>10695.53</v>
      </c>
      <c r="Q65" s="17">
        <f t="shared" ref="Q65:Q101" si="3">SUM(E65:P65)</f>
        <v>44780.03</v>
      </c>
    </row>
    <row r="66" spans="1:17" s="6" customFormat="1" ht="12.95" customHeight="1">
      <c r="A66" s="7"/>
      <c r="B66" s="35"/>
      <c r="C66" s="19">
        <v>214</v>
      </c>
      <c r="D66" s="21" t="s">
        <v>111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>
        <f t="shared" si="3"/>
        <v>0</v>
      </c>
    </row>
    <row r="67" spans="1:17" s="6" customFormat="1" ht="12.95" customHeight="1">
      <c r="A67" s="23"/>
      <c r="B67" s="35"/>
      <c r="C67" s="19">
        <v>223</v>
      </c>
      <c r="D67" s="21" t="s">
        <v>112</v>
      </c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>
        <f t="shared" si="3"/>
        <v>0</v>
      </c>
    </row>
    <row r="68" spans="1:17" s="6" customFormat="1" ht="12.95" customHeight="1">
      <c r="A68" s="23"/>
      <c r="B68" s="35"/>
      <c r="C68" s="19">
        <v>229</v>
      </c>
      <c r="D68" s="21" t="s">
        <v>113</v>
      </c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>
        <f t="shared" si="3"/>
        <v>0</v>
      </c>
    </row>
    <row r="69" spans="1:17" s="6" customFormat="1" ht="12.95" customHeight="1">
      <c r="A69" s="23"/>
      <c r="B69" s="35"/>
      <c r="C69" s="19" t="s">
        <v>114</v>
      </c>
      <c r="D69" s="21" t="s">
        <v>115</v>
      </c>
      <c r="E69" s="17"/>
      <c r="F69" s="17"/>
      <c r="G69" s="17"/>
      <c r="H69" s="17">
        <v>120</v>
      </c>
      <c r="I69" s="17"/>
      <c r="J69" s="17"/>
      <c r="K69" s="17"/>
      <c r="L69" s="17">
        <v>244.1</v>
      </c>
      <c r="M69" s="17"/>
      <c r="N69" s="17">
        <v>260</v>
      </c>
      <c r="O69" s="17"/>
      <c r="P69" s="17"/>
      <c r="Q69" s="17">
        <f t="shared" si="3"/>
        <v>624.1</v>
      </c>
    </row>
    <row r="70" spans="1:17" s="6" customFormat="1" ht="12.95" customHeight="1">
      <c r="A70" s="23"/>
      <c r="B70" s="35"/>
      <c r="C70" s="19" t="s">
        <v>116</v>
      </c>
      <c r="D70" s="21" t="s">
        <v>117</v>
      </c>
      <c r="E70" s="17"/>
      <c r="F70" s="17"/>
      <c r="G70" s="17">
        <v>2040</v>
      </c>
      <c r="H70" s="17"/>
      <c r="I70" s="17"/>
      <c r="J70" s="17"/>
      <c r="K70" s="17">
        <v>9748.86</v>
      </c>
      <c r="L70" s="17">
        <v>4600</v>
      </c>
      <c r="M70" s="17">
        <v>6164</v>
      </c>
      <c r="N70" s="17">
        <v>6337.8</v>
      </c>
      <c r="O70" s="17"/>
      <c r="P70" s="17"/>
      <c r="Q70" s="17">
        <f t="shared" si="3"/>
        <v>28890.66</v>
      </c>
    </row>
    <row r="71" spans="1:17" s="6" customFormat="1" ht="12.95" customHeight="1">
      <c r="A71" s="23"/>
      <c r="B71" s="35"/>
      <c r="C71" s="19" t="s">
        <v>118</v>
      </c>
      <c r="D71" s="21" t="s">
        <v>119</v>
      </c>
      <c r="E71" s="17"/>
      <c r="F71" s="17">
        <v>260</v>
      </c>
      <c r="G71" s="17">
        <v>260</v>
      </c>
      <c r="H71" s="17">
        <v>260</v>
      </c>
      <c r="I71" s="17"/>
      <c r="J71" s="17">
        <v>260</v>
      </c>
      <c r="K71" s="17"/>
      <c r="L71" s="17">
        <v>391.6</v>
      </c>
      <c r="M71" s="17">
        <v>286</v>
      </c>
      <c r="N71" s="17">
        <v>286</v>
      </c>
      <c r="O71" s="17">
        <v>287.39999999999998</v>
      </c>
      <c r="P71" s="17">
        <v>48</v>
      </c>
      <c r="Q71" s="17">
        <f t="shared" si="3"/>
        <v>2339</v>
      </c>
    </row>
    <row r="72" spans="1:17" s="6" customFormat="1" ht="12.95" customHeight="1">
      <c r="A72" s="23"/>
      <c r="B72" s="35"/>
      <c r="C72" s="19" t="s">
        <v>120</v>
      </c>
      <c r="D72" s="21" t="s">
        <v>121</v>
      </c>
      <c r="E72" s="17">
        <v>743.24</v>
      </c>
      <c r="F72" s="17">
        <v>47.4</v>
      </c>
      <c r="G72" s="17">
        <v>989.04</v>
      </c>
      <c r="H72" s="17">
        <v>1960.7</v>
      </c>
      <c r="I72" s="17">
        <v>654.36</v>
      </c>
      <c r="J72" s="17">
        <v>228.83</v>
      </c>
      <c r="K72" s="17">
        <v>1062.8900000000001</v>
      </c>
      <c r="L72" s="17">
        <v>823.04</v>
      </c>
      <c r="M72" s="17">
        <v>672.67</v>
      </c>
      <c r="N72" s="17">
        <v>825.39</v>
      </c>
      <c r="O72" s="17">
        <v>826.17</v>
      </c>
      <c r="P72" s="17"/>
      <c r="Q72" s="17">
        <f t="shared" si="3"/>
        <v>8833.73</v>
      </c>
    </row>
    <row r="73" spans="1:17" s="6" customFormat="1" ht="12.95" customHeight="1">
      <c r="A73" s="23"/>
      <c r="B73" s="35"/>
      <c r="C73" s="19" t="s">
        <v>122</v>
      </c>
      <c r="D73" s="21" t="s">
        <v>123</v>
      </c>
      <c r="E73" s="17">
        <v>287.8</v>
      </c>
      <c r="F73" s="17">
        <v>140.4</v>
      </c>
      <c r="G73" s="17">
        <v>44.13</v>
      </c>
      <c r="H73" s="17">
        <v>259.52999999999997</v>
      </c>
      <c r="I73" s="17">
        <v>211.2</v>
      </c>
      <c r="J73" s="17"/>
      <c r="K73" s="17"/>
      <c r="L73" s="17">
        <v>222.9</v>
      </c>
      <c r="M73" s="17"/>
      <c r="N73" s="17">
        <v>213</v>
      </c>
      <c r="O73" s="17"/>
      <c r="P73" s="17"/>
      <c r="Q73" s="17">
        <f t="shared" si="3"/>
        <v>1378.96</v>
      </c>
    </row>
    <row r="74" spans="1:17" s="6" customFormat="1" ht="12.95" customHeight="1">
      <c r="A74" s="23"/>
      <c r="B74" s="35"/>
      <c r="C74" s="19" t="s">
        <v>124</v>
      </c>
      <c r="D74" s="21" t="s">
        <v>125</v>
      </c>
      <c r="E74" s="17"/>
      <c r="F74" s="17"/>
      <c r="G74" s="17">
        <v>10</v>
      </c>
      <c r="H74" s="17"/>
      <c r="I74" s="17"/>
      <c r="J74" s="17"/>
      <c r="K74" s="17"/>
      <c r="L74" s="17"/>
      <c r="M74" s="17"/>
      <c r="N74" s="17"/>
      <c r="O74" s="17"/>
      <c r="P74" s="17"/>
      <c r="Q74" s="17">
        <f t="shared" si="3"/>
        <v>10</v>
      </c>
    </row>
    <row r="75" spans="1:17" s="6" customFormat="1" ht="12.95" customHeight="1">
      <c r="A75" s="23"/>
      <c r="B75" s="35"/>
      <c r="C75" s="19" t="s">
        <v>126</v>
      </c>
      <c r="D75" s="21" t="s">
        <v>127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>
        <f t="shared" si="3"/>
        <v>0</v>
      </c>
    </row>
    <row r="76" spans="1:17" s="6" customFormat="1" ht="12.95" customHeight="1">
      <c r="A76" s="23"/>
      <c r="B76" s="35"/>
      <c r="C76" s="19" t="s">
        <v>128</v>
      </c>
      <c r="D76" s="21" t="s">
        <v>129</v>
      </c>
      <c r="E76" s="17"/>
      <c r="F76" s="17"/>
      <c r="G76" s="17"/>
      <c r="H76" s="17"/>
      <c r="I76" s="17"/>
      <c r="J76" s="17"/>
      <c r="K76" s="17"/>
      <c r="L76" s="17">
        <v>95</v>
      </c>
      <c r="M76" s="17"/>
      <c r="N76" s="17"/>
      <c r="O76" s="17"/>
      <c r="P76" s="17"/>
      <c r="Q76" s="17">
        <f t="shared" si="3"/>
        <v>95</v>
      </c>
    </row>
    <row r="77" spans="1:17" s="6" customFormat="1" ht="12.95" customHeight="1">
      <c r="A77" s="23"/>
      <c r="B77" s="21"/>
      <c r="C77" s="19" t="s">
        <v>130</v>
      </c>
      <c r="D77" s="21" t="s">
        <v>131</v>
      </c>
      <c r="E77" s="17"/>
      <c r="F77" s="17"/>
      <c r="G77" s="17"/>
      <c r="H77" s="17"/>
      <c r="I77" s="17"/>
      <c r="J77" s="17"/>
      <c r="K77" s="17"/>
      <c r="L77" s="17">
        <v>75</v>
      </c>
      <c r="M77" s="17"/>
      <c r="N77" s="17"/>
      <c r="O77" s="17"/>
      <c r="P77" s="17"/>
      <c r="Q77" s="17">
        <f t="shared" si="3"/>
        <v>75</v>
      </c>
    </row>
    <row r="78" spans="1:17" s="6" customFormat="1" ht="12.95" customHeight="1">
      <c r="A78" s="23"/>
      <c r="B78" s="21"/>
      <c r="C78" s="19" t="s">
        <v>132</v>
      </c>
      <c r="D78" s="21" t="s">
        <v>133</v>
      </c>
      <c r="E78" s="17">
        <v>379.82</v>
      </c>
      <c r="F78" s="17">
        <v>235</v>
      </c>
      <c r="G78" s="17">
        <v>100</v>
      </c>
      <c r="H78" s="17">
        <v>339</v>
      </c>
      <c r="I78" s="17">
        <v>425</v>
      </c>
      <c r="J78" s="17">
        <f>239+605</f>
        <v>844</v>
      </c>
      <c r="K78" s="17">
        <v>495</v>
      </c>
      <c r="L78" s="17">
        <v>405</v>
      </c>
      <c r="M78" s="17">
        <v>679</v>
      </c>
      <c r="N78" s="17">
        <v>376</v>
      </c>
      <c r="O78" s="17">
        <v>510</v>
      </c>
      <c r="P78" s="17">
        <v>140</v>
      </c>
      <c r="Q78" s="17">
        <f t="shared" si="3"/>
        <v>4927.82</v>
      </c>
    </row>
    <row r="79" spans="1:17" s="6" customFormat="1" ht="12.95" customHeight="1">
      <c r="A79" s="23"/>
      <c r="B79" s="21"/>
      <c r="C79" s="31" t="s">
        <v>134</v>
      </c>
      <c r="D79" s="21" t="s">
        <v>135</v>
      </c>
      <c r="E79" s="17">
        <v>237.82</v>
      </c>
      <c r="F79" s="17">
        <v>39.119999999999997</v>
      </c>
      <c r="G79" s="17">
        <v>194.99</v>
      </c>
      <c r="H79" s="17"/>
      <c r="I79" s="17"/>
      <c r="J79" s="17"/>
      <c r="K79" s="17">
        <v>109.99</v>
      </c>
      <c r="L79" s="17">
        <v>159</v>
      </c>
      <c r="M79" s="17"/>
      <c r="N79" s="17">
        <v>79.989999999999995</v>
      </c>
      <c r="O79" s="17"/>
      <c r="P79" s="17"/>
      <c r="Q79" s="17">
        <f t="shared" si="3"/>
        <v>820.91</v>
      </c>
    </row>
    <row r="80" spans="1:17" s="6" customFormat="1" ht="12.95" customHeight="1">
      <c r="A80" s="23"/>
      <c r="B80" s="21"/>
      <c r="C80" s="31" t="s">
        <v>136</v>
      </c>
      <c r="D80" s="21" t="s">
        <v>137</v>
      </c>
      <c r="E80" s="17">
        <v>1750</v>
      </c>
      <c r="F80" s="17">
        <v>221.1</v>
      </c>
      <c r="G80" s="17">
        <v>394.8</v>
      </c>
      <c r="H80" s="17"/>
      <c r="I80" s="17">
        <v>497</v>
      </c>
      <c r="J80" s="17"/>
      <c r="K80" s="17"/>
      <c r="L80" s="17">
        <v>105</v>
      </c>
      <c r="M80" s="17">
        <v>1058.8499999999999</v>
      </c>
      <c r="N80" s="17"/>
      <c r="O80" s="17">
        <v>5412.75</v>
      </c>
      <c r="P80" s="17">
        <v>4564.5</v>
      </c>
      <c r="Q80" s="17">
        <f t="shared" si="3"/>
        <v>14004</v>
      </c>
    </row>
    <row r="81" spans="1:17" s="6" customFormat="1" ht="12.95" customHeight="1">
      <c r="A81" s="23"/>
      <c r="B81" s="21"/>
      <c r="C81" s="31" t="s">
        <v>138</v>
      </c>
      <c r="D81" s="21" t="s">
        <v>139</v>
      </c>
      <c r="E81" s="17">
        <v>30</v>
      </c>
      <c r="F81" s="17">
        <v>208.96</v>
      </c>
      <c r="G81" s="17">
        <v>30</v>
      </c>
      <c r="H81" s="17"/>
      <c r="I81" s="17">
        <v>469.1</v>
      </c>
      <c r="J81" s="17">
        <v>12</v>
      </c>
      <c r="K81" s="17"/>
      <c r="L81" s="17">
        <v>85</v>
      </c>
      <c r="M81" s="17"/>
      <c r="N81" s="17">
        <v>79.05</v>
      </c>
      <c r="O81" s="17">
        <v>75</v>
      </c>
      <c r="P81" s="17"/>
      <c r="Q81" s="17">
        <f t="shared" si="3"/>
        <v>989.11</v>
      </c>
    </row>
    <row r="82" spans="1:17" s="6" customFormat="1" ht="12.95" customHeight="1">
      <c r="A82" s="23"/>
      <c r="B82" s="21"/>
      <c r="C82" s="31" t="s">
        <v>140</v>
      </c>
      <c r="D82" s="21" t="s">
        <v>141</v>
      </c>
      <c r="E82" s="17"/>
      <c r="F82" s="17"/>
      <c r="G82" s="17"/>
      <c r="H82" s="17"/>
      <c r="I82" s="17">
        <v>189.9</v>
      </c>
      <c r="J82" s="17"/>
      <c r="K82" s="17"/>
      <c r="L82" s="17"/>
      <c r="M82" s="17"/>
      <c r="N82" s="17"/>
      <c r="O82" s="17"/>
      <c r="P82" s="17"/>
      <c r="Q82" s="17">
        <f t="shared" si="3"/>
        <v>189.9</v>
      </c>
    </row>
    <row r="83" spans="1:17" s="6" customFormat="1" ht="12.95" customHeight="1">
      <c r="A83" s="23"/>
      <c r="B83" s="21"/>
      <c r="C83" s="31" t="s">
        <v>142</v>
      </c>
      <c r="D83" s="21" t="s">
        <v>143</v>
      </c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>
        <f t="shared" si="3"/>
        <v>0</v>
      </c>
    </row>
    <row r="84" spans="1:17" s="6" customFormat="1" ht="12.95" customHeight="1">
      <c r="A84" s="23"/>
      <c r="B84" s="21"/>
      <c r="C84" s="31">
        <v>272</v>
      </c>
      <c r="D84" s="21" t="s">
        <v>144</v>
      </c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>
        <f t="shared" si="3"/>
        <v>0</v>
      </c>
    </row>
    <row r="85" spans="1:17" s="6" customFormat="1" ht="12.95" customHeight="1">
      <c r="A85" s="23"/>
      <c r="B85" s="21"/>
      <c r="C85" s="31" t="s">
        <v>145</v>
      </c>
      <c r="D85" s="21" t="s">
        <v>146</v>
      </c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>
        <f t="shared" si="3"/>
        <v>0</v>
      </c>
    </row>
    <row r="86" spans="1:17" s="6" customFormat="1" ht="12.95" customHeight="1">
      <c r="A86" s="23"/>
      <c r="B86" s="21"/>
      <c r="C86" s="31">
        <v>274</v>
      </c>
      <c r="D86" s="21" t="s">
        <v>147</v>
      </c>
      <c r="E86" s="17"/>
      <c r="F86" s="17"/>
      <c r="G86" s="17"/>
      <c r="H86" s="17"/>
      <c r="I86" s="17">
        <v>158</v>
      </c>
      <c r="J86" s="17"/>
      <c r="K86" s="17"/>
      <c r="L86" s="17">
        <v>237.75</v>
      </c>
      <c r="M86" s="17"/>
      <c r="N86" s="17"/>
      <c r="O86" s="17"/>
      <c r="P86" s="17"/>
      <c r="Q86" s="17">
        <f t="shared" si="3"/>
        <v>395.75</v>
      </c>
    </row>
    <row r="87" spans="1:17" s="6" customFormat="1" ht="12.95" customHeight="1">
      <c r="A87" s="23"/>
      <c r="B87" s="21"/>
      <c r="C87" s="31">
        <v>275</v>
      </c>
      <c r="D87" s="21" t="s">
        <v>148</v>
      </c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>
        <f t="shared" si="3"/>
        <v>0</v>
      </c>
    </row>
    <row r="88" spans="1:17" s="6" customFormat="1" ht="12.95" customHeight="1">
      <c r="A88" s="23"/>
      <c r="B88" s="21"/>
      <c r="C88" s="31">
        <v>279</v>
      </c>
      <c r="D88" s="21" t="s">
        <v>149</v>
      </c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>
        <f t="shared" si="3"/>
        <v>0</v>
      </c>
    </row>
    <row r="89" spans="1:17" s="6" customFormat="1" ht="12.95" customHeight="1">
      <c r="A89" s="23"/>
      <c r="B89" s="21"/>
      <c r="C89" s="31">
        <v>281</v>
      </c>
      <c r="D89" s="21" t="s">
        <v>150</v>
      </c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>
        <f t="shared" si="3"/>
        <v>0</v>
      </c>
    </row>
    <row r="90" spans="1:17" s="6" customFormat="1" ht="12.95" customHeight="1">
      <c r="A90" s="23"/>
      <c r="B90" s="21"/>
      <c r="C90" s="31" t="s">
        <v>151</v>
      </c>
      <c r="D90" s="21" t="s">
        <v>152</v>
      </c>
      <c r="E90" s="17"/>
      <c r="F90" s="17"/>
      <c r="G90" s="17"/>
      <c r="H90" s="17">
        <v>21</v>
      </c>
      <c r="I90" s="17">
        <v>54</v>
      </c>
      <c r="J90" s="17">
        <v>608</v>
      </c>
      <c r="K90" s="17"/>
      <c r="L90" s="17">
        <v>429.15</v>
      </c>
      <c r="M90" s="17">
        <v>300</v>
      </c>
      <c r="N90" s="17"/>
      <c r="O90" s="17"/>
      <c r="P90" s="17"/>
      <c r="Q90" s="17">
        <f t="shared" si="3"/>
        <v>1412.15</v>
      </c>
    </row>
    <row r="91" spans="1:17" s="6" customFormat="1" ht="12.95" customHeight="1">
      <c r="A91" s="23"/>
      <c r="B91" s="21"/>
      <c r="C91" s="31" t="s">
        <v>153</v>
      </c>
      <c r="D91" s="21" t="s">
        <v>154</v>
      </c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>
        <f t="shared" si="3"/>
        <v>0</v>
      </c>
    </row>
    <row r="92" spans="1:17" s="6" customFormat="1" ht="12.95" customHeight="1">
      <c r="A92" s="23"/>
      <c r="B92" s="21"/>
      <c r="C92" s="31" t="s">
        <v>155</v>
      </c>
      <c r="D92" s="21" t="s">
        <v>156</v>
      </c>
      <c r="E92" s="17"/>
      <c r="F92" s="17">
        <v>11700</v>
      </c>
      <c r="G92" s="17"/>
      <c r="H92" s="17"/>
      <c r="I92" s="17"/>
      <c r="J92" s="17"/>
      <c r="K92" s="17">
        <v>765525.48</v>
      </c>
      <c r="L92" s="17">
        <v>7000</v>
      </c>
      <c r="M92" s="17"/>
      <c r="N92" s="17"/>
      <c r="O92" s="17"/>
      <c r="P92" s="17"/>
      <c r="Q92" s="17">
        <f t="shared" si="3"/>
        <v>784225.48</v>
      </c>
    </row>
    <row r="93" spans="1:17" s="6" customFormat="1" ht="12.95" customHeight="1">
      <c r="A93" s="23"/>
      <c r="B93" s="21"/>
      <c r="C93" s="31">
        <v>286</v>
      </c>
      <c r="D93" s="21" t="s">
        <v>157</v>
      </c>
      <c r="E93" s="17"/>
      <c r="F93" s="17"/>
      <c r="G93" s="17"/>
      <c r="H93" s="17"/>
      <c r="I93" s="17">
        <v>75</v>
      </c>
      <c r="J93" s="17"/>
      <c r="K93" s="17"/>
      <c r="L93" s="17">
        <v>110</v>
      </c>
      <c r="M93" s="17"/>
      <c r="N93" s="17"/>
      <c r="O93" s="17"/>
      <c r="P93" s="17"/>
      <c r="Q93" s="17">
        <f t="shared" si="3"/>
        <v>185</v>
      </c>
    </row>
    <row r="94" spans="1:17" s="6" customFormat="1" ht="12.95" customHeight="1">
      <c r="A94" s="23"/>
      <c r="B94" s="21"/>
      <c r="C94" s="31">
        <v>289</v>
      </c>
      <c r="D94" s="21" t="s">
        <v>158</v>
      </c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>
        <f t="shared" si="3"/>
        <v>0</v>
      </c>
    </row>
    <row r="95" spans="1:17" s="6" customFormat="1" ht="12.95" customHeight="1">
      <c r="A95" s="23"/>
      <c r="B95" s="21"/>
      <c r="C95" s="31" t="s">
        <v>159</v>
      </c>
      <c r="D95" s="21" t="s">
        <v>160</v>
      </c>
      <c r="E95" s="17">
        <v>472.85</v>
      </c>
      <c r="F95" s="17">
        <v>231.2</v>
      </c>
      <c r="G95" s="17"/>
      <c r="H95" s="17">
        <v>96.3</v>
      </c>
      <c r="I95" s="17">
        <v>22.95</v>
      </c>
      <c r="J95" s="17"/>
      <c r="K95" s="17">
        <v>8.8000000000000007</v>
      </c>
      <c r="L95" s="17">
        <v>78.900000000000006</v>
      </c>
      <c r="M95" s="17">
        <v>17.8</v>
      </c>
      <c r="N95" s="17">
        <v>931.15</v>
      </c>
      <c r="O95" s="17">
        <v>101.35</v>
      </c>
      <c r="P95" s="17"/>
      <c r="Q95" s="17">
        <f t="shared" si="3"/>
        <v>1961.2999999999997</v>
      </c>
    </row>
    <row r="96" spans="1:17" s="6" customFormat="1" ht="12.95" customHeight="1">
      <c r="A96" s="23"/>
      <c r="B96" s="21"/>
      <c r="C96" s="31" t="s">
        <v>161</v>
      </c>
      <c r="D96" s="21" t="s">
        <v>162</v>
      </c>
      <c r="E96" s="17">
        <v>353.77</v>
      </c>
      <c r="F96" s="17">
        <v>34.9</v>
      </c>
      <c r="G96" s="17">
        <v>149.1</v>
      </c>
      <c r="H96" s="17">
        <v>221.17</v>
      </c>
      <c r="I96" s="17">
        <v>115.57</v>
      </c>
      <c r="J96" s="17"/>
      <c r="K96" s="17">
        <v>529.05999999999995</v>
      </c>
      <c r="L96" s="17">
        <v>89.99</v>
      </c>
      <c r="M96" s="17">
        <v>39.5</v>
      </c>
      <c r="N96" s="17">
        <v>124.97</v>
      </c>
      <c r="O96" s="17">
        <v>289.33999999999997</v>
      </c>
      <c r="P96" s="17"/>
      <c r="Q96" s="17">
        <f t="shared" si="3"/>
        <v>1947.37</v>
      </c>
    </row>
    <row r="97" spans="1:17" s="6" customFormat="1" ht="12.95" customHeight="1">
      <c r="A97" s="23"/>
      <c r="B97" s="31"/>
      <c r="C97" s="31" t="s">
        <v>163</v>
      </c>
      <c r="D97" s="21" t="s">
        <v>164</v>
      </c>
      <c r="E97" s="17"/>
      <c r="F97" s="17"/>
      <c r="G97" s="17"/>
      <c r="H97" s="17"/>
      <c r="I97" s="17"/>
      <c r="J97" s="17"/>
      <c r="K97" s="17">
        <v>1980</v>
      </c>
      <c r="L97" s="17"/>
      <c r="M97" s="17"/>
      <c r="N97" s="17">
        <v>5350</v>
      </c>
      <c r="O97" s="17">
        <v>10999</v>
      </c>
      <c r="P97" s="17"/>
      <c r="Q97" s="17">
        <f t="shared" si="3"/>
        <v>18329</v>
      </c>
    </row>
    <row r="98" spans="1:17" s="6" customFormat="1" ht="12.95" customHeight="1">
      <c r="A98" s="23"/>
      <c r="B98" s="31"/>
      <c r="C98" s="31" t="s">
        <v>165</v>
      </c>
      <c r="D98" s="21" t="s">
        <v>166</v>
      </c>
      <c r="E98" s="17">
        <v>628.95000000000005</v>
      </c>
      <c r="F98" s="17"/>
      <c r="G98" s="17"/>
      <c r="H98" s="17"/>
      <c r="I98" s="17"/>
      <c r="J98" s="17"/>
      <c r="K98" s="17"/>
      <c r="L98" s="17"/>
      <c r="M98" s="17"/>
      <c r="N98" s="17"/>
      <c r="O98" s="17">
        <v>97.49</v>
      </c>
      <c r="P98" s="17"/>
      <c r="Q98" s="17">
        <f t="shared" si="3"/>
        <v>726.44</v>
      </c>
    </row>
    <row r="99" spans="1:17" s="6" customFormat="1" ht="12.95" customHeight="1">
      <c r="A99" s="23"/>
      <c r="B99" s="31"/>
      <c r="C99" s="31" t="s">
        <v>167</v>
      </c>
      <c r="D99" s="21" t="s">
        <v>168</v>
      </c>
      <c r="E99" s="17"/>
      <c r="F99" s="17"/>
      <c r="G99" s="17"/>
      <c r="H99" s="17"/>
      <c r="I99" s="17"/>
      <c r="J99" s="17">
        <v>104</v>
      </c>
      <c r="K99" s="17">
        <v>442</v>
      </c>
      <c r="L99" s="17">
        <v>660</v>
      </c>
      <c r="M99" s="17"/>
      <c r="N99" s="17"/>
      <c r="O99" s="17"/>
      <c r="P99" s="17"/>
      <c r="Q99" s="17">
        <f t="shared" si="3"/>
        <v>1206</v>
      </c>
    </row>
    <row r="100" spans="1:17" s="6" customFormat="1" ht="12.95" customHeight="1">
      <c r="A100" s="36"/>
      <c r="B100" s="31"/>
      <c r="C100" s="31" t="s">
        <v>169</v>
      </c>
      <c r="D100" s="21" t="s">
        <v>170</v>
      </c>
      <c r="E100" s="17">
        <v>819.13</v>
      </c>
      <c r="F100" s="17"/>
      <c r="G100" s="17"/>
      <c r="H100" s="17"/>
      <c r="I100" s="17"/>
      <c r="J100" s="17"/>
      <c r="K100" s="17">
        <v>346.18</v>
      </c>
      <c r="L100" s="17"/>
      <c r="M100" s="17"/>
      <c r="N100" s="17"/>
      <c r="O100" s="17"/>
      <c r="P100" s="17">
        <v>26650</v>
      </c>
      <c r="Q100" s="17">
        <f t="shared" si="3"/>
        <v>27815.31</v>
      </c>
    </row>
    <row r="101" spans="1:17" s="6" customFormat="1" ht="12.95" customHeight="1">
      <c r="A101" s="7"/>
      <c r="B101" s="21"/>
      <c r="C101" s="31" t="s">
        <v>171</v>
      </c>
      <c r="D101" s="21" t="s">
        <v>172</v>
      </c>
      <c r="E101" s="17">
        <v>507.5</v>
      </c>
      <c r="F101" s="17">
        <f>150+545</f>
        <v>695</v>
      </c>
      <c r="G101" s="17"/>
      <c r="H101" s="17">
        <v>299</v>
      </c>
      <c r="I101" s="17">
        <v>85</v>
      </c>
      <c r="J101" s="17">
        <v>933.9</v>
      </c>
      <c r="K101" s="17">
        <v>25</v>
      </c>
      <c r="L101" s="17">
        <v>1115.92</v>
      </c>
      <c r="M101" s="17">
        <v>622.97</v>
      </c>
      <c r="N101" s="17"/>
      <c r="O101" s="17">
        <v>1386.22</v>
      </c>
      <c r="P101" s="17">
        <v>458.2</v>
      </c>
      <c r="Q101" s="17">
        <f t="shared" si="3"/>
        <v>6128.71</v>
      </c>
    </row>
    <row r="102" spans="1:17" s="6" customFormat="1" ht="12.95" customHeight="1">
      <c r="A102" s="7"/>
      <c r="B102" s="21"/>
      <c r="C102" s="31"/>
      <c r="D102" s="21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</row>
    <row r="103" spans="1:17" s="6" customFormat="1" ht="12.95" customHeight="1">
      <c r="A103" s="7"/>
      <c r="B103" s="21"/>
      <c r="C103" s="31"/>
      <c r="D103" s="21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</row>
    <row r="104" spans="1:17" s="6" customFormat="1" ht="12.95" customHeight="1">
      <c r="A104" s="7"/>
      <c r="B104" s="21"/>
      <c r="C104" s="31"/>
      <c r="D104" s="21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</row>
    <row r="105" spans="1:17" s="6" customFormat="1" ht="12.95" customHeight="1">
      <c r="A105" s="7"/>
      <c r="B105" s="21"/>
      <c r="C105" s="31"/>
      <c r="D105" s="21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</row>
    <row r="106" spans="1:17" s="6" customFormat="1" ht="12.95" customHeight="1">
      <c r="A106" s="7"/>
      <c r="B106" s="21"/>
      <c r="C106" s="31"/>
      <c r="D106" s="21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</row>
    <row r="107" spans="1:17" s="6" customFormat="1" ht="12.95" customHeight="1">
      <c r="A107" s="7"/>
      <c r="B107" s="21"/>
      <c r="C107" s="31"/>
      <c r="D107" s="21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</row>
    <row r="108" spans="1:17" s="6" customFormat="1" ht="12.95" customHeight="1">
      <c r="A108" s="7"/>
      <c r="B108" s="21"/>
      <c r="C108" s="31"/>
      <c r="D108" s="21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</row>
    <row r="109" spans="1:17" s="6" customFormat="1" ht="12.95" customHeight="1">
      <c r="A109" s="7"/>
      <c r="B109" s="37"/>
      <c r="C109" s="38"/>
      <c r="D109" s="37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</row>
    <row r="110" spans="1:17" s="6" customFormat="1" ht="12.95" customHeight="1">
      <c r="A110" s="7"/>
      <c r="B110" s="37"/>
      <c r="C110" s="38"/>
      <c r="D110" s="37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</row>
    <row r="111" spans="1:17" s="6" customFormat="1" ht="12" customHeight="1">
      <c r="A111" s="23"/>
      <c r="B111" s="38"/>
      <c r="C111" s="40"/>
      <c r="D111" s="37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</row>
    <row r="112" spans="1:17" s="6" customFormat="1" ht="12">
      <c r="A112" s="3"/>
      <c r="B112" s="4" t="str">
        <f>B2</f>
        <v>ASOCIACIÓN DEPORTIVA NACIONAL DE TIRO CON ARMAS DE CAZA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5"/>
      <c r="Q112" s="5"/>
    </row>
    <row r="113" spans="1:17" s="6" customFormat="1" ht="12">
      <c r="A113" s="7"/>
      <c r="B113" s="5" t="str">
        <f>B3</f>
        <v>ANEXO EJECUCIÓN PRESUPUESTARIA DEL 01 DE ENERO AL 31 DE DICIEMBRE DE 2021</v>
      </c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1:17" s="6" customFormat="1" ht="12" customHeight="1">
      <c r="A114" s="7"/>
      <c r="B114" s="5"/>
      <c r="C114" s="5"/>
      <c r="D114" s="8"/>
      <c r="E114" s="5"/>
      <c r="F114" s="5"/>
      <c r="G114" s="5"/>
      <c r="H114" s="5"/>
      <c r="I114" s="9"/>
      <c r="J114" s="9"/>
      <c r="K114" s="9"/>
      <c r="L114" s="5"/>
      <c r="M114" s="5"/>
      <c r="N114" s="5"/>
      <c r="O114" s="5"/>
      <c r="P114" s="5"/>
      <c r="Q114" s="5"/>
    </row>
    <row r="115" spans="1:17" s="2" customFormat="1" ht="15" customHeight="1">
      <c r="A115" s="10"/>
      <c r="B115" s="60" t="s">
        <v>2</v>
      </c>
      <c r="C115" s="62" t="s">
        <v>3</v>
      </c>
      <c r="D115" s="62" t="s">
        <v>4</v>
      </c>
      <c r="E115" s="60" t="s">
        <v>5</v>
      </c>
      <c r="F115" s="60" t="s">
        <v>6</v>
      </c>
      <c r="G115" s="60" t="s">
        <v>7</v>
      </c>
      <c r="H115" s="60" t="s">
        <v>8</v>
      </c>
      <c r="I115" s="60" t="s">
        <v>9</v>
      </c>
      <c r="J115" s="58" t="s">
        <v>10</v>
      </c>
      <c r="K115" s="58" t="s">
        <v>11</v>
      </c>
      <c r="L115" s="58" t="s">
        <v>12</v>
      </c>
      <c r="M115" s="58" t="s">
        <v>13</v>
      </c>
      <c r="N115" s="58" t="s">
        <v>14</v>
      </c>
      <c r="O115" s="60" t="s">
        <v>15</v>
      </c>
      <c r="P115" s="58" t="s">
        <v>16</v>
      </c>
      <c r="Q115" s="11" t="s">
        <v>17</v>
      </c>
    </row>
    <row r="116" spans="1:17" s="2" customFormat="1">
      <c r="A116" s="10"/>
      <c r="B116" s="61"/>
      <c r="C116" s="63"/>
      <c r="D116" s="63"/>
      <c r="E116" s="61"/>
      <c r="F116" s="61"/>
      <c r="G116" s="61"/>
      <c r="H116" s="61"/>
      <c r="I116" s="61"/>
      <c r="J116" s="59"/>
      <c r="K116" s="59"/>
      <c r="L116" s="59"/>
      <c r="M116" s="59"/>
      <c r="N116" s="59"/>
      <c r="O116" s="61"/>
      <c r="P116" s="59"/>
      <c r="Q116" s="12" t="s">
        <v>18</v>
      </c>
    </row>
    <row r="117" spans="1:17" s="6" customFormat="1" ht="12.95" customHeight="1">
      <c r="A117" s="7"/>
      <c r="B117" s="41"/>
      <c r="C117" s="42"/>
      <c r="D117" s="42"/>
      <c r="E117" s="41"/>
      <c r="F117" s="41"/>
      <c r="G117" s="41"/>
      <c r="H117" s="41"/>
      <c r="I117" s="41"/>
      <c r="J117" s="43"/>
      <c r="K117" s="43"/>
      <c r="L117" s="43"/>
      <c r="M117" s="43"/>
      <c r="N117" s="43"/>
      <c r="O117" s="44"/>
      <c r="P117" s="43"/>
      <c r="Q117" s="45"/>
    </row>
    <row r="118" spans="1:17" s="6" customFormat="1" ht="12.95" customHeight="1">
      <c r="A118" s="23"/>
      <c r="B118" s="34">
        <v>3</v>
      </c>
      <c r="C118" s="31"/>
      <c r="D118" s="18" t="s">
        <v>173</v>
      </c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</row>
    <row r="119" spans="1:17" s="6" customFormat="1" ht="12.95" customHeight="1">
      <c r="A119" s="23"/>
      <c r="B119" s="31"/>
      <c r="C119" s="31" t="s">
        <v>174</v>
      </c>
      <c r="D119" s="21" t="s">
        <v>175</v>
      </c>
      <c r="E119" s="17">
        <v>1290</v>
      </c>
      <c r="F119" s="17">
        <v>1194</v>
      </c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>
        <f t="shared" ref="Q119:Q126" si="4">SUM(E119:P119)</f>
        <v>2484</v>
      </c>
    </row>
    <row r="120" spans="1:17" s="6" customFormat="1" ht="12.95" customHeight="1">
      <c r="A120" s="36"/>
      <c r="B120" s="31"/>
      <c r="C120" s="31" t="s">
        <v>176</v>
      </c>
      <c r="D120" s="21" t="s">
        <v>177</v>
      </c>
      <c r="E120" s="17">
        <v>0</v>
      </c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>
        <f t="shared" si="4"/>
        <v>0</v>
      </c>
    </row>
    <row r="121" spans="1:17" s="6" customFormat="1" ht="12.95" customHeight="1">
      <c r="A121" s="7"/>
      <c r="B121" s="21"/>
      <c r="C121" s="31" t="s">
        <v>178</v>
      </c>
      <c r="D121" s="21" t="s">
        <v>179</v>
      </c>
      <c r="E121" s="17">
        <v>0</v>
      </c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>
        <f t="shared" si="4"/>
        <v>0</v>
      </c>
    </row>
    <row r="122" spans="1:17" s="6" customFormat="1" ht="12.95" customHeight="1">
      <c r="A122" s="7"/>
      <c r="B122" s="21"/>
      <c r="C122" s="31" t="s">
        <v>180</v>
      </c>
      <c r="D122" s="21" t="s">
        <v>181</v>
      </c>
      <c r="E122" s="17">
        <v>0</v>
      </c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>
        <f t="shared" si="4"/>
        <v>0</v>
      </c>
    </row>
    <row r="123" spans="1:17" s="6" customFormat="1" ht="12.95" customHeight="1">
      <c r="A123" s="7"/>
      <c r="B123" s="21"/>
      <c r="C123" s="31">
        <v>328</v>
      </c>
      <c r="D123" s="21" t="s">
        <v>182</v>
      </c>
      <c r="E123" s="17">
        <v>9990</v>
      </c>
      <c r="F123" s="17"/>
      <c r="G123" s="17"/>
      <c r="H123" s="17"/>
      <c r="I123" s="17"/>
      <c r="J123" s="17"/>
      <c r="K123" s="17"/>
      <c r="L123" s="17"/>
      <c r="M123" s="17">
        <v>14449</v>
      </c>
      <c r="N123" s="17"/>
      <c r="O123" s="17"/>
      <c r="P123" s="17"/>
      <c r="Q123" s="17">
        <f t="shared" si="4"/>
        <v>24439</v>
      </c>
    </row>
    <row r="124" spans="1:17" s="6" customFormat="1" ht="12.95" customHeight="1">
      <c r="A124" s="7"/>
      <c r="B124" s="21"/>
      <c r="C124" s="31" t="s">
        <v>183</v>
      </c>
      <c r="D124" s="21" t="s">
        <v>184</v>
      </c>
      <c r="E124" s="17">
        <v>0</v>
      </c>
      <c r="F124" s="17">
        <v>9256</v>
      </c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>
        <f t="shared" si="4"/>
        <v>9256</v>
      </c>
    </row>
    <row r="125" spans="1:17" s="6" customFormat="1" ht="12.95" customHeight="1">
      <c r="A125" s="7"/>
      <c r="B125" s="21"/>
      <c r="C125" s="31" t="s">
        <v>185</v>
      </c>
      <c r="D125" s="21" t="s">
        <v>186</v>
      </c>
      <c r="E125" s="17">
        <v>0</v>
      </c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>
        <f t="shared" si="4"/>
        <v>0</v>
      </c>
    </row>
    <row r="126" spans="1:17" s="6" customFormat="1" ht="12.95" customHeight="1">
      <c r="A126" s="7"/>
      <c r="B126" s="21"/>
      <c r="C126" s="31"/>
      <c r="D126" s="21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33"/>
      <c r="P126" s="33"/>
      <c r="Q126" s="17">
        <f t="shared" si="4"/>
        <v>0</v>
      </c>
    </row>
    <row r="127" spans="1:17" s="6" customFormat="1" ht="12.95" customHeight="1">
      <c r="A127" s="7"/>
      <c r="B127" s="21"/>
      <c r="C127" s="31"/>
      <c r="D127" s="21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33"/>
      <c r="P127" s="33"/>
      <c r="Q127" s="17"/>
    </row>
    <row r="128" spans="1:17" s="6" customFormat="1" ht="12.95" customHeight="1">
      <c r="A128" s="7"/>
      <c r="B128" s="21"/>
      <c r="C128" s="31"/>
      <c r="D128" s="21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33"/>
      <c r="P128" s="17"/>
      <c r="Q128" s="17"/>
    </row>
    <row r="129" spans="1:17" s="6" customFormat="1" ht="12.95" customHeight="1">
      <c r="A129" s="7"/>
      <c r="B129" s="34">
        <v>4</v>
      </c>
      <c r="C129" s="31"/>
      <c r="D129" s="18" t="s">
        <v>187</v>
      </c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33"/>
      <c r="P129" s="17"/>
      <c r="Q129" s="17"/>
    </row>
    <row r="130" spans="1:17" s="6" customFormat="1" ht="12.95" customHeight="1">
      <c r="A130" s="7"/>
      <c r="B130" s="21"/>
      <c r="C130" s="31" t="s">
        <v>188</v>
      </c>
      <c r="D130" s="21" t="s">
        <v>189</v>
      </c>
      <c r="E130" s="17">
        <v>0</v>
      </c>
      <c r="F130" s="17"/>
      <c r="G130" s="17"/>
      <c r="H130" s="17"/>
      <c r="I130" s="17"/>
      <c r="J130" s="17"/>
      <c r="K130" s="17"/>
      <c r="L130" s="17">
        <v>22230.83</v>
      </c>
      <c r="M130" s="17"/>
      <c r="N130" s="17"/>
      <c r="O130" s="17"/>
      <c r="P130" s="17">
        <v>24796</v>
      </c>
      <c r="Q130" s="17">
        <f t="shared" ref="Q130:Q134" si="5">SUM(E130:P130)</f>
        <v>47026.83</v>
      </c>
    </row>
    <row r="131" spans="1:17" s="6" customFormat="1" ht="12.95" customHeight="1">
      <c r="A131" s="7"/>
      <c r="B131" s="21"/>
      <c r="C131" s="31" t="s">
        <v>190</v>
      </c>
      <c r="D131" s="21" t="s">
        <v>191</v>
      </c>
      <c r="E131" s="17">
        <v>0</v>
      </c>
      <c r="F131" s="17"/>
      <c r="G131" s="17"/>
      <c r="H131" s="17"/>
      <c r="I131" s="17"/>
      <c r="J131" s="17"/>
      <c r="K131" s="17"/>
      <c r="L131" s="17">
        <v>1208</v>
      </c>
      <c r="M131" s="17"/>
      <c r="N131" s="17"/>
      <c r="O131" s="17"/>
      <c r="P131" s="17">
        <v>1647.8</v>
      </c>
      <c r="Q131" s="17">
        <f t="shared" si="5"/>
        <v>2855.8</v>
      </c>
    </row>
    <row r="132" spans="1:17" s="6" customFormat="1" ht="12.95" customHeight="1">
      <c r="A132" s="7"/>
      <c r="B132" s="31"/>
      <c r="C132" s="31" t="s">
        <v>192</v>
      </c>
      <c r="D132" s="21" t="s">
        <v>193</v>
      </c>
      <c r="E132" s="17"/>
      <c r="F132" s="17">
        <v>39636.589999999997</v>
      </c>
      <c r="G132" s="17">
        <v>1600</v>
      </c>
      <c r="H132" s="17">
        <v>1600</v>
      </c>
      <c r="I132" s="17">
        <v>1600</v>
      </c>
      <c r="J132" s="17">
        <v>48169.13</v>
      </c>
      <c r="K132" s="17">
        <v>1600</v>
      </c>
      <c r="L132" s="17">
        <v>1600</v>
      </c>
      <c r="M132" s="17">
        <v>1600</v>
      </c>
      <c r="N132" s="17">
        <v>1600</v>
      </c>
      <c r="O132" s="17">
        <v>1600</v>
      </c>
      <c r="P132" s="17"/>
      <c r="Q132" s="17">
        <f>SUM(E132:P132)</f>
        <v>100605.72</v>
      </c>
    </row>
    <row r="133" spans="1:17" s="6" customFormat="1" ht="12.95" customHeight="1">
      <c r="A133" s="7"/>
      <c r="B133" s="31"/>
      <c r="C133" s="31" t="s">
        <v>194</v>
      </c>
      <c r="D133" s="21" t="s">
        <v>195</v>
      </c>
      <c r="E133" s="17">
        <v>0</v>
      </c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>
        <f t="shared" si="5"/>
        <v>0</v>
      </c>
    </row>
    <row r="134" spans="1:17" s="6" customFormat="1" ht="12.95" customHeight="1">
      <c r="A134" s="7"/>
      <c r="B134" s="31"/>
      <c r="C134" s="31">
        <v>472</v>
      </c>
      <c r="D134" s="21" t="s">
        <v>196</v>
      </c>
      <c r="E134" s="17">
        <v>0</v>
      </c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>
        <f t="shared" si="5"/>
        <v>0</v>
      </c>
    </row>
    <row r="135" spans="1:17" s="6" customFormat="1" ht="12.95" customHeight="1">
      <c r="A135" s="7"/>
      <c r="B135" s="31"/>
      <c r="C135" s="31"/>
      <c r="D135" s="21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</row>
    <row r="136" spans="1:17" s="6" customFormat="1" ht="12.95" customHeight="1">
      <c r="A136" s="7"/>
      <c r="B136" s="31"/>
      <c r="C136" s="31"/>
      <c r="D136" s="21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</row>
    <row r="137" spans="1:17" s="6" customFormat="1" ht="12.95" customHeight="1">
      <c r="A137" s="7"/>
      <c r="B137" s="31"/>
      <c r="C137" s="31"/>
      <c r="D137" s="21"/>
      <c r="E137" s="17"/>
      <c r="F137" s="17"/>
      <c r="G137" s="17"/>
      <c r="H137" s="17"/>
      <c r="I137" s="17"/>
      <c r="J137" s="17"/>
      <c r="K137" s="17"/>
      <c r="L137" s="46"/>
      <c r="M137" s="17"/>
      <c r="N137" s="17"/>
      <c r="O137" s="17"/>
      <c r="P137" s="17"/>
      <c r="Q137" s="17"/>
    </row>
    <row r="138" spans="1:17" s="6" customFormat="1" ht="12.95" customHeight="1" thickBot="1">
      <c r="A138" s="7"/>
      <c r="B138" s="47"/>
      <c r="C138" s="48"/>
      <c r="D138" s="47"/>
      <c r="E138" s="49">
        <f>SUM(E8:E137)</f>
        <v>116197.73000000004</v>
      </c>
      <c r="F138" s="49">
        <f t="shared" ref="F138:P138" si="6">SUM(F8:F134)</f>
        <v>159996.13</v>
      </c>
      <c r="G138" s="49">
        <f>SUM(G8:G134)</f>
        <v>312169.6999999999</v>
      </c>
      <c r="H138" s="49">
        <f t="shared" si="6"/>
        <v>260370.94000000003</v>
      </c>
      <c r="I138" s="49">
        <f t="shared" si="6"/>
        <v>593845.36999999976</v>
      </c>
      <c r="J138" s="49">
        <f t="shared" si="6"/>
        <v>461440.11000000004</v>
      </c>
      <c r="K138" s="49">
        <f>SUM(K8:K134)</f>
        <v>1258793.01</v>
      </c>
      <c r="L138" s="49">
        <f>SUM(L8:L134)</f>
        <v>541135.65</v>
      </c>
      <c r="M138" s="49">
        <f t="shared" si="6"/>
        <v>227267.10000000003</v>
      </c>
      <c r="N138" s="49">
        <f t="shared" si="6"/>
        <v>211089.75999999995</v>
      </c>
      <c r="O138" s="49">
        <f t="shared" si="6"/>
        <v>328469.55999999994</v>
      </c>
      <c r="P138" s="49">
        <f t="shared" si="6"/>
        <v>418716.06000000006</v>
      </c>
      <c r="Q138" s="50">
        <f>SUM(Q8:Q134)</f>
        <v>4889491.12</v>
      </c>
    </row>
    <row r="139" spans="1:17" s="6" customFormat="1" ht="12.95" customHeight="1" thickTop="1">
      <c r="A139" s="7"/>
      <c r="B139" s="51"/>
      <c r="C139" s="51"/>
      <c r="D139" s="51"/>
      <c r="E139" s="52"/>
      <c r="F139" s="52"/>
      <c r="G139" s="52"/>
      <c r="H139" s="52"/>
      <c r="I139" s="52"/>
      <c r="J139" s="53"/>
      <c r="K139" s="52"/>
      <c r="L139" s="54"/>
      <c r="M139" s="53"/>
      <c r="N139" s="51"/>
      <c r="O139" s="51"/>
      <c r="P139" s="39"/>
      <c r="Q139" s="39"/>
    </row>
    <row r="140" spans="1:17" s="6" customFormat="1" ht="12.95" customHeight="1">
      <c r="A140" s="7"/>
      <c r="B140" s="55"/>
      <c r="C140" s="51"/>
      <c r="D140" s="51" t="s">
        <v>197</v>
      </c>
      <c r="E140" s="39"/>
      <c r="F140" s="51"/>
      <c r="G140" s="51"/>
      <c r="H140" s="51"/>
      <c r="I140" s="51"/>
      <c r="J140" s="39"/>
      <c r="K140" s="39"/>
      <c r="L140" s="56"/>
      <c r="M140" s="51"/>
      <c r="N140" s="51"/>
      <c r="O140" s="51"/>
      <c r="P140" s="39"/>
      <c r="Q140" s="39"/>
    </row>
    <row r="141" spans="1:17" s="6" customFormat="1" ht="12.95" customHeight="1">
      <c r="A141" s="7"/>
      <c r="B141" s="55"/>
      <c r="C141" s="51"/>
      <c r="D141" s="51"/>
      <c r="E141" s="39"/>
      <c r="F141" s="51"/>
      <c r="G141" s="51"/>
      <c r="H141" s="51"/>
      <c r="I141" s="51"/>
      <c r="J141" s="39"/>
      <c r="K141" s="39"/>
      <c r="L141" s="56"/>
      <c r="M141" s="51"/>
      <c r="N141" s="51"/>
      <c r="O141" s="51"/>
      <c r="P141" s="39"/>
      <c r="Q141" s="39"/>
    </row>
    <row r="142" spans="1:17" s="6" customFormat="1" ht="12.95" customHeight="1">
      <c r="A142" s="7"/>
      <c r="B142" s="55"/>
      <c r="C142" s="51"/>
      <c r="D142" s="51"/>
      <c r="E142" s="39"/>
      <c r="F142" s="51"/>
      <c r="G142" s="51"/>
      <c r="H142" s="51"/>
      <c r="I142" s="51"/>
      <c r="J142" s="39"/>
      <c r="K142" s="39"/>
      <c r="L142" s="56"/>
      <c r="M142" s="51"/>
      <c r="N142" s="51"/>
      <c r="O142" s="51"/>
      <c r="P142" s="39"/>
      <c r="Q142" s="39"/>
    </row>
    <row r="143" spans="1:17" s="6" customFormat="1" ht="12.95" customHeight="1">
      <c r="A143" s="7"/>
      <c r="B143" s="55"/>
      <c r="C143" s="51"/>
      <c r="D143" s="51"/>
      <c r="E143" s="39"/>
      <c r="F143" s="51"/>
      <c r="G143" s="51"/>
      <c r="H143" s="51"/>
      <c r="I143" s="51"/>
      <c r="J143" s="39"/>
      <c r="K143" s="39"/>
      <c r="L143" s="56"/>
      <c r="M143" s="51"/>
      <c r="N143" s="51"/>
      <c r="O143" s="51"/>
      <c r="P143" s="39"/>
      <c r="Q143" s="39"/>
    </row>
    <row r="144" spans="1:17" s="6" customFormat="1" ht="12.95" customHeight="1">
      <c r="A144" s="7"/>
      <c r="B144" s="55"/>
      <c r="C144" s="51"/>
      <c r="D144" s="51"/>
      <c r="E144" s="39"/>
      <c r="F144" s="51"/>
      <c r="G144" s="51"/>
      <c r="H144" s="51"/>
      <c r="I144" s="51"/>
      <c r="J144" s="39"/>
      <c r="K144" s="39"/>
      <c r="L144" s="56"/>
      <c r="M144" s="51"/>
      <c r="N144" s="51"/>
      <c r="O144" s="51"/>
      <c r="P144" s="39"/>
      <c r="Q144" s="39"/>
    </row>
    <row r="145" spans="1:19" s="6" customFormat="1" ht="12.95" customHeight="1">
      <c r="A145" s="7"/>
      <c r="B145" s="55"/>
      <c r="C145" s="51"/>
      <c r="D145" s="51"/>
      <c r="E145" s="39"/>
      <c r="F145" s="51"/>
      <c r="G145" s="51"/>
      <c r="H145" s="51"/>
      <c r="I145" s="51"/>
      <c r="J145" s="39"/>
      <c r="K145" s="39"/>
      <c r="L145" s="56"/>
      <c r="M145" s="51"/>
      <c r="N145" s="51"/>
      <c r="O145" s="51"/>
      <c r="P145" s="39"/>
      <c r="Q145" s="39"/>
    </row>
    <row r="146" spans="1:19" s="6" customFormat="1" ht="12.95" customHeight="1">
      <c r="A146" s="7"/>
      <c r="B146" s="55"/>
      <c r="C146" s="51"/>
      <c r="D146" s="51"/>
      <c r="E146" s="39"/>
      <c r="F146" s="51"/>
      <c r="G146" s="51"/>
      <c r="H146" s="51"/>
      <c r="I146" s="51"/>
      <c r="J146" s="39"/>
      <c r="K146" s="39"/>
      <c r="L146" s="56"/>
      <c r="M146" s="51"/>
      <c r="N146" s="51"/>
      <c r="O146" s="51"/>
      <c r="P146" s="39"/>
      <c r="Q146" s="39"/>
    </row>
    <row r="147" spans="1:19" s="6" customFormat="1" ht="12.95" customHeight="1">
      <c r="A147" s="7"/>
      <c r="B147" s="55"/>
      <c r="C147" s="51"/>
      <c r="D147" s="51"/>
      <c r="E147" s="51"/>
      <c r="F147" s="51"/>
      <c r="G147" s="51"/>
      <c r="H147" s="51"/>
      <c r="I147" s="51"/>
      <c r="J147" s="39"/>
      <c r="K147" s="39"/>
      <c r="L147" s="56"/>
      <c r="M147" s="51"/>
      <c r="N147" s="51"/>
      <c r="O147" s="51"/>
      <c r="P147" s="39"/>
      <c r="Q147" s="39"/>
    </row>
    <row r="148" spans="1:19" s="6" customFormat="1" ht="12.95" customHeight="1">
      <c r="A148" s="7"/>
      <c r="B148" s="55"/>
      <c r="C148" s="51"/>
      <c r="D148" s="51"/>
      <c r="E148" s="51"/>
      <c r="F148" s="51"/>
      <c r="G148" s="51"/>
      <c r="H148" s="51"/>
      <c r="I148" s="51"/>
      <c r="J148" s="51"/>
      <c r="K148" s="39"/>
      <c r="L148" s="56"/>
      <c r="M148" s="51"/>
      <c r="N148" s="51"/>
      <c r="O148" s="51"/>
      <c r="P148" s="39"/>
      <c r="Q148" s="39"/>
    </row>
    <row r="149" spans="1:19" s="6" customFormat="1" ht="12.95" customHeight="1">
      <c r="A149" s="3"/>
      <c r="B149" s="55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39"/>
      <c r="Q149" s="39"/>
    </row>
    <row r="150" spans="1:19" s="24" customFormat="1" ht="12">
      <c r="D150" s="57"/>
      <c r="R150" s="6"/>
      <c r="S150" s="6"/>
    </row>
    <row r="151" spans="1:19" s="24" customFormat="1" ht="12">
      <c r="R151" s="6"/>
      <c r="S151" s="6"/>
    </row>
    <row r="152" spans="1:19" s="24" customFormat="1" ht="12">
      <c r="R152" s="6"/>
      <c r="S152" s="6"/>
    </row>
    <row r="153" spans="1:19" s="24" customFormat="1" ht="12">
      <c r="R153" s="6"/>
      <c r="S153" s="6"/>
    </row>
    <row r="154" spans="1:19" s="24" customFormat="1" ht="12">
      <c r="R154" s="6"/>
      <c r="S154" s="6"/>
    </row>
    <row r="155" spans="1:19" s="24" customFormat="1" ht="12">
      <c r="R155" s="6"/>
      <c r="S155" s="6"/>
    </row>
    <row r="156" spans="1:19" s="24" customFormat="1" ht="12">
      <c r="R156" s="6"/>
      <c r="S156" s="6"/>
    </row>
    <row r="157" spans="1:19" s="24" customFormat="1" ht="12">
      <c r="R157" s="6"/>
      <c r="S157" s="6"/>
    </row>
    <row r="158" spans="1:19" s="24" customFormat="1" ht="12">
      <c r="R158" s="6"/>
      <c r="S158" s="6"/>
    </row>
    <row r="159" spans="1:19" s="24" customFormat="1" ht="12">
      <c r="R159" s="6"/>
      <c r="S159" s="6"/>
    </row>
    <row r="160" spans="1:19" s="24" customFormat="1" ht="12">
      <c r="R160" s="6"/>
      <c r="S160" s="6"/>
    </row>
    <row r="161" spans="18:19" s="24" customFormat="1" ht="12">
      <c r="R161" s="6"/>
      <c r="S161" s="6"/>
    </row>
  </sheetData>
  <mergeCells count="45">
    <mergeCell ref="G5:G6"/>
    <mergeCell ref="B5:B6"/>
    <mergeCell ref="C5:C6"/>
    <mergeCell ref="D5:D6"/>
    <mergeCell ref="E5:E6"/>
    <mergeCell ref="F5:F6"/>
    <mergeCell ref="N5:N6"/>
    <mergeCell ref="O5:O6"/>
    <mergeCell ref="P5:P6"/>
    <mergeCell ref="B61:B62"/>
    <mergeCell ref="C61:C62"/>
    <mergeCell ref="D61:D62"/>
    <mergeCell ref="E61:E62"/>
    <mergeCell ref="F61:F62"/>
    <mergeCell ref="G61:G62"/>
    <mergeCell ref="H61:H62"/>
    <mergeCell ref="H5:H6"/>
    <mergeCell ref="I5:I6"/>
    <mergeCell ref="J5:J6"/>
    <mergeCell ref="K5:K6"/>
    <mergeCell ref="L5:L6"/>
    <mergeCell ref="M5:M6"/>
    <mergeCell ref="O61:O62"/>
    <mergeCell ref="P61:P62"/>
    <mergeCell ref="B115:B116"/>
    <mergeCell ref="C115:C116"/>
    <mergeCell ref="D115:D116"/>
    <mergeCell ref="E115:E116"/>
    <mergeCell ref="F115:F116"/>
    <mergeCell ref="G115:G116"/>
    <mergeCell ref="H115:H116"/>
    <mergeCell ref="I115:I116"/>
    <mergeCell ref="I61:I62"/>
    <mergeCell ref="J61:J62"/>
    <mergeCell ref="K61:K62"/>
    <mergeCell ref="L61:L62"/>
    <mergeCell ref="M61:M62"/>
    <mergeCell ref="N61:N62"/>
    <mergeCell ref="P115:P116"/>
    <mergeCell ref="J115:J116"/>
    <mergeCell ref="K115:K116"/>
    <mergeCell ref="L115:L116"/>
    <mergeCell ref="M115:M116"/>
    <mergeCell ref="N115:N116"/>
    <mergeCell ref="O115:O116"/>
  </mergeCells>
  <pageMargins left="0.7" right="0.7" top="0.75" bottom="0.75" header="0.3" footer="0.3"/>
  <pageSetup scale="4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Vivi</cp:lastModifiedBy>
  <dcterms:created xsi:type="dcterms:W3CDTF">2022-01-22T18:26:28Z</dcterms:created>
  <dcterms:modified xsi:type="dcterms:W3CDTF">2022-01-22T18:31:02Z</dcterms:modified>
</cp:coreProperties>
</file>